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302 - Kanalizace" sheetId="2" r:id="rId2"/>
    <sheet name="SO 301 - Vodovod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302 - Kanalizace'!$C$124:$K$224</definedName>
    <definedName name="_xlnm.Print_Area" localSheetId="1">'SO 302 - Kanalizace'!$C$4:$J$76,'SO 302 - Kanalizace'!$C$82:$J$106,'SO 302 - Kanalizace'!$C$112:$K$224</definedName>
    <definedName name="_xlnm.Print_Titles" localSheetId="1">'SO 302 - Kanalizace'!$124:$124</definedName>
    <definedName name="_xlnm._FilterDatabase" localSheetId="2" hidden="1">'SO 301 - Vodovod'!$C$120:$K$214</definedName>
    <definedName name="_xlnm.Print_Area" localSheetId="2">'SO 301 - Vodovod'!$C$4:$J$76,'SO 301 - Vodovod'!$C$82:$J$102,'SO 301 - Vodovod'!$C$108:$K$214</definedName>
    <definedName name="_xlnm.Print_Titles" localSheetId="2">'SO 301 - Vodovod'!$120:$120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89"/>
  <c r="E7"/>
  <c r="E85"/>
  <c i="2" r="J37"/>
  <c r="J36"/>
  <c i="1" r="AY95"/>
  <c i="2" r="J35"/>
  <c i="1" r="AX95"/>
  <c i="2"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91"/>
  <c r="J14"/>
  <c r="J12"/>
  <c r="J119"/>
  <c r="E7"/>
  <c r="E115"/>
  <c i="1" r="L90"/>
  <c r="AM90"/>
  <c r="AM89"/>
  <c r="L89"/>
  <c r="AM87"/>
  <c r="L87"/>
  <c r="L85"/>
  <c r="L84"/>
  <c i="3" r="BK212"/>
  <c r="BK203"/>
  <c r="BK202"/>
  <c r="BK196"/>
  <c r="BK195"/>
  <c r="BK189"/>
  <c r="BK183"/>
  <c r="J182"/>
  <c r="J181"/>
  <c r="J177"/>
  <c r="BK171"/>
  <c r="J166"/>
  <c r="J162"/>
  <c r="J160"/>
  <c r="BK158"/>
  <c r="J149"/>
  <c r="J140"/>
  <c r="J135"/>
  <c r="J132"/>
  <c r="BK124"/>
  <c i="2" r="BK220"/>
  <c r="J215"/>
  <c r="BK208"/>
  <c r="BK206"/>
  <c r="BK205"/>
  <c r="BK191"/>
  <c r="BK190"/>
  <c r="BK187"/>
  <c r="BK182"/>
  <c r="J180"/>
  <c r="BK177"/>
  <c r="BK170"/>
  <c r="BK145"/>
  <c r="J142"/>
  <c r="J129"/>
  <c i="3" r="BK207"/>
  <c r="J206"/>
  <c r="J203"/>
  <c r="J199"/>
  <c r="BK198"/>
  <c r="BK193"/>
  <c r="J191"/>
  <c r="J187"/>
  <c r="J186"/>
  <c r="BK182"/>
  <c r="BK175"/>
  <c r="J172"/>
  <c r="J170"/>
  <c r="BK165"/>
  <c r="J163"/>
  <c r="BK160"/>
  <c r="J158"/>
  <c r="BK157"/>
  <c r="J141"/>
  <c r="BK140"/>
  <c r="J136"/>
  <c r="BK126"/>
  <c r="J124"/>
  <c i="2" r="J217"/>
  <c r="J212"/>
  <c r="BK211"/>
  <c r="BK210"/>
  <c r="BK209"/>
  <c r="BK207"/>
  <c r="J205"/>
  <c r="J201"/>
  <c r="BK200"/>
  <c r="J199"/>
  <c r="BK198"/>
  <c r="BK184"/>
  <c r="BK180"/>
  <c r="J177"/>
  <c r="J168"/>
  <c r="J151"/>
  <c r="BK150"/>
  <c r="J144"/>
  <c r="J140"/>
  <c r="J138"/>
  <c r="BK129"/>
  <c i="3" r="J211"/>
  <c r="J207"/>
  <c r="J205"/>
  <c r="J204"/>
  <c r="J201"/>
  <c r="J194"/>
  <c r="BK192"/>
  <c r="BK190"/>
  <c r="BK188"/>
  <c r="BK184"/>
  <c r="BK172"/>
  <c r="BK167"/>
  <c r="BK163"/>
  <c r="J161"/>
  <c r="BK154"/>
  <c r="BK149"/>
  <c r="BK134"/>
  <c i="2" r="J218"/>
  <c r="J214"/>
  <c r="J211"/>
  <c r="J206"/>
  <c r="BK196"/>
  <c r="BK195"/>
  <c r="J195"/>
  <c r="J194"/>
  <c r="BK176"/>
  <c r="J170"/>
  <c r="BK168"/>
  <c r="BK163"/>
  <c r="BK157"/>
  <c r="BK148"/>
  <c r="BK144"/>
  <c r="BK142"/>
  <c r="BK136"/>
  <c i="1" r="AS94"/>
  <c i="3" r="BK210"/>
  <c r="BK209"/>
  <c r="BK199"/>
  <c r="J197"/>
  <c r="BK194"/>
  <c r="BK191"/>
  <c r="J189"/>
  <c r="J188"/>
  <c r="J165"/>
  <c r="BK162"/>
  <c r="BK147"/>
  <c r="BK135"/>
  <c r="J134"/>
  <c r="BK130"/>
  <c r="J128"/>
  <c i="2" r="J220"/>
  <c r="BK217"/>
  <c r="BK214"/>
  <c r="J209"/>
  <c r="J208"/>
  <c r="J207"/>
  <c r="BK204"/>
  <c r="J202"/>
  <c r="BK201"/>
  <c r="BK199"/>
  <c r="J191"/>
  <c r="J182"/>
  <c r="J178"/>
  <c r="J176"/>
  <c r="J166"/>
  <c r="J150"/>
  <c r="J132"/>
  <c r="J131"/>
  <c r="J128"/>
  <c i="3" r="BK214"/>
  <c r="J212"/>
  <c r="J210"/>
  <c r="BK208"/>
  <c r="BK205"/>
  <c r="J202"/>
  <c r="J200"/>
  <c r="J198"/>
  <c r="BK197"/>
  <c r="J196"/>
  <c r="J195"/>
  <c r="J192"/>
  <c r="BK186"/>
  <c r="J185"/>
  <c r="J184"/>
  <c r="J183"/>
  <c r="BK181"/>
  <c r="J180"/>
  <c r="J176"/>
  <c r="J175"/>
  <c r="BK170"/>
  <c r="BK164"/>
  <c r="J159"/>
  <c r="J157"/>
  <c r="J154"/>
  <c r="BK141"/>
  <c r="BK138"/>
  <c r="J130"/>
  <c r="J126"/>
  <c i="2" r="J224"/>
  <c r="BK223"/>
  <c r="BK215"/>
  <c r="BK212"/>
  <c r="J210"/>
  <c r="J203"/>
  <c r="J200"/>
  <c r="BK194"/>
  <c r="J190"/>
  <c r="BK186"/>
  <c r="J184"/>
  <c r="BK178"/>
  <c r="J174"/>
  <c r="J159"/>
  <c r="J157"/>
  <c r="J148"/>
  <c r="BK146"/>
  <c r="BK140"/>
  <c r="J136"/>
  <c r="BK128"/>
  <c i="3" r="J214"/>
  <c r="BK211"/>
  <c r="J209"/>
  <c r="J208"/>
  <c r="BK206"/>
  <c r="BK204"/>
  <c r="BK201"/>
  <c r="BK200"/>
  <c r="J193"/>
  <c r="J190"/>
  <c r="BK187"/>
  <c r="BK185"/>
  <c r="BK180"/>
  <c r="BK177"/>
  <c r="BK176"/>
  <c r="J171"/>
  <c r="J167"/>
  <c r="BK166"/>
  <c r="J164"/>
  <c r="BK161"/>
  <c r="BK159"/>
  <c r="J147"/>
  <c r="J138"/>
  <c r="BK136"/>
  <c r="BK132"/>
  <c r="BK128"/>
  <c i="2" r="BK224"/>
  <c r="J223"/>
  <c r="BK218"/>
  <c r="J204"/>
  <c r="BK203"/>
  <c r="BK202"/>
  <c r="J198"/>
  <c r="J196"/>
  <c r="J187"/>
  <c r="J186"/>
  <c r="BK174"/>
  <c r="BK166"/>
  <c r="J163"/>
  <c r="BK159"/>
  <c r="BK151"/>
  <c r="J146"/>
  <c r="J145"/>
  <c r="BK138"/>
  <c r="BK132"/>
  <c r="BK131"/>
  <c l="1" r="R127"/>
  <c r="P179"/>
  <c r="T213"/>
  <c r="P222"/>
  <c r="P221"/>
  <c i="3" r="R123"/>
  <c i="2" r="BK179"/>
  <c r="J179"/>
  <c r="J101"/>
  <c r="R213"/>
  <c r="P127"/>
  <c r="P167"/>
  <c r="T179"/>
  <c r="R222"/>
  <c r="R221"/>
  <c i="3" r="BK156"/>
  <c r="J156"/>
  <c r="J100"/>
  <c i="2" r="BK127"/>
  <c r="J127"/>
  <c r="J98"/>
  <c r="BK167"/>
  <c r="J167"/>
  <c r="J100"/>
  <c r="R179"/>
  <c r="BK222"/>
  <c r="BK221"/>
  <c r="J221"/>
  <c r="J104"/>
  <c i="3" r="BK123"/>
  <c r="J123"/>
  <c r="J98"/>
  <c i="2" r="T127"/>
  <c r="R167"/>
  <c r="P213"/>
  <c i="3" r="T123"/>
  <c r="R156"/>
  <c i="2" r="T167"/>
  <c r="BK213"/>
  <c r="J213"/>
  <c r="J102"/>
  <c r="T222"/>
  <c r="T221"/>
  <c i="3" r="P123"/>
  <c r="P156"/>
  <c r="T156"/>
  <c i="2" r="E85"/>
  <c r="BE142"/>
  <c r="BE170"/>
  <c r="BE194"/>
  <c r="BE207"/>
  <c r="BE217"/>
  <c i="3" r="E111"/>
  <c r="BE130"/>
  <c r="BE154"/>
  <c r="BE165"/>
  <c r="BE175"/>
  <c r="BE186"/>
  <c r="BE195"/>
  <c r="BE198"/>
  <c r="BE199"/>
  <c r="BE202"/>
  <c r="BE205"/>
  <c r="BE212"/>
  <c i="2" r="J89"/>
  <c r="J92"/>
  <c r="J121"/>
  <c r="BE138"/>
  <c r="BE182"/>
  <c r="BE202"/>
  <c r="BE209"/>
  <c r="BE211"/>
  <c r="BE218"/>
  <c i="3" r="J115"/>
  <c r="BE128"/>
  <c r="BE136"/>
  <c r="BE158"/>
  <c r="BE167"/>
  <c r="BE172"/>
  <c r="BE182"/>
  <c r="BE201"/>
  <c r="BE204"/>
  <c r="BE211"/>
  <c i="2" r="F92"/>
  <c r="F121"/>
  <c r="BE129"/>
  <c r="BE145"/>
  <c r="BE148"/>
  <c r="BE163"/>
  <c r="BE177"/>
  <c r="BE180"/>
  <c r="BE184"/>
  <c r="BE187"/>
  <c r="BE190"/>
  <c r="BE198"/>
  <c r="BE200"/>
  <c r="BE203"/>
  <c r="BE215"/>
  <c r="BE220"/>
  <c r="BE223"/>
  <c r="BE224"/>
  <c i="3" r="J92"/>
  <c r="F118"/>
  <c r="BE124"/>
  <c r="BE126"/>
  <c r="BE140"/>
  <c r="BE141"/>
  <c r="BE159"/>
  <c r="BE160"/>
  <c r="BE166"/>
  <c r="BE177"/>
  <c r="BE190"/>
  <c r="BE193"/>
  <c r="BE200"/>
  <c r="BE208"/>
  <c i="2" r="BE132"/>
  <c r="BE140"/>
  <c r="BE150"/>
  <c r="BE151"/>
  <c r="BE166"/>
  <c r="BE191"/>
  <c r="BE199"/>
  <c r="BE201"/>
  <c r="BE205"/>
  <c r="BE210"/>
  <c r="BK219"/>
  <c r="J219"/>
  <c r="J103"/>
  <c i="3" r="F91"/>
  <c r="J117"/>
  <c r="BE132"/>
  <c r="BE138"/>
  <c r="BE147"/>
  <c r="BE162"/>
  <c r="BE170"/>
  <c r="BE171"/>
  <c r="BE180"/>
  <c r="BE183"/>
  <c r="BE189"/>
  <c r="BE203"/>
  <c r="BE206"/>
  <c r="BE210"/>
  <c r="BK153"/>
  <c r="J153"/>
  <c r="J99"/>
  <c i="2" r="BE136"/>
  <c r="BE146"/>
  <c r="BE157"/>
  <c r="BE159"/>
  <c r="BE174"/>
  <c r="BE176"/>
  <c r="BE178"/>
  <c r="BE195"/>
  <c r="BE206"/>
  <c r="BE208"/>
  <c r="BE214"/>
  <c i="3" r="BE134"/>
  <c r="BE135"/>
  <c r="BE161"/>
  <c r="BE164"/>
  <c r="BE181"/>
  <c r="BE184"/>
  <c r="BE185"/>
  <c r="BE192"/>
  <c r="BE196"/>
  <c r="BE197"/>
  <c r="BE209"/>
  <c i="2" r="BE128"/>
  <c r="BE131"/>
  <c r="BE144"/>
  <c r="BE168"/>
  <c r="BE186"/>
  <c r="BE196"/>
  <c r="BE204"/>
  <c r="BE212"/>
  <c r="BK165"/>
  <c r="J165"/>
  <c r="J99"/>
  <c i="3" r="BE149"/>
  <c r="BE157"/>
  <c r="BE163"/>
  <c r="BE176"/>
  <c r="BE187"/>
  <c r="BE188"/>
  <c r="BE191"/>
  <c r="BE194"/>
  <c r="BE207"/>
  <c r="BE214"/>
  <c r="BK213"/>
  <c r="J213"/>
  <c r="J101"/>
  <c i="2" r="F34"/>
  <c i="1" r="BA95"/>
  <c i="2" r="F36"/>
  <c i="1" r="BC95"/>
  <c i="3" r="F36"/>
  <c i="1" r="BC96"/>
  <c i="3" r="F34"/>
  <c i="1" r="BA96"/>
  <c i="3" r="F35"/>
  <c i="1" r="BB96"/>
  <c i="2" r="F35"/>
  <c i="1" r="BB95"/>
  <c i="3" r="J34"/>
  <c i="1" r="AW96"/>
  <c i="3" r="F37"/>
  <c i="1" r="BD96"/>
  <c i="2" r="F37"/>
  <c i="1" r="BD95"/>
  <c i="2" r="J34"/>
  <c i="1" r="AW95"/>
  <c i="3" l="1" r="T122"/>
  <c r="T121"/>
  <c i="2" r="T126"/>
  <c r="T125"/>
  <c i="3" r="R122"/>
  <c r="R121"/>
  <c r="P122"/>
  <c r="P121"/>
  <c i="1" r="AU96"/>
  <c i="2" r="P126"/>
  <c r="P125"/>
  <c i="1" r="AU95"/>
  <c i="2" r="R126"/>
  <c r="R125"/>
  <c r="BK126"/>
  <c r="J126"/>
  <c r="J97"/>
  <c r="J222"/>
  <c r="J105"/>
  <c i="3" r="BK122"/>
  <c r="J122"/>
  <c r="J97"/>
  <c i="2" r="J33"/>
  <c i="1" r="AV95"/>
  <c r="AT95"/>
  <c r="BB94"/>
  <c r="W31"/>
  <c r="BC94"/>
  <c r="AY94"/>
  <c r="BD94"/>
  <c r="W33"/>
  <c i="3" r="J33"/>
  <c i="1" r="AV96"/>
  <c r="AT96"/>
  <c r="BA94"/>
  <c r="W30"/>
  <c i="2" r="F33"/>
  <c i="1" r="AZ95"/>
  <c i="3" r="F33"/>
  <c i="1" r="AZ96"/>
  <c i="3" l="1" r="BK121"/>
  <c r="J121"/>
  <c r="J96"/>
  <c i="2" r="BK125"/>
  <c r="J125"/>
  <c i="1" r="AZ94"/>
  <c r="AV94"/>
  <c r="AK29"/>
  <c r="AU94"/>
  <c r="AW94"/>
  <c r="AK30"/>
  <c r="AX94"/>
  <c i="2" r="J30"/>
  <c i="1" r="AG95"/>
  <c r="AN95"/>
  <c r="W32"/>
  <c i="2" l="1" r="J96"/>
  <c r="J39"/>
  <c i="1" r="W29"/>
  <c r="AT94"/>
  <c i="3" r="J30"/>
  <c i="1" r="AG96"/>
  <c r="AN96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<sst xmlns="http://schemas.openxmlformats.org/spreadsheetml/2006/main">
  <si>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</si>
  <si>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</si>
  <si>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</si>
  <si>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</si>
  <si>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{0e3a9959-c432-49cb-86fd-96c72655e454}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</si>
  <si>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</si>
  <si>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</si>
  <si>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</si>
  <si>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</si>
  <si>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</si>
  <si>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</si>
  <si>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</si>
  <si>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</si>
  <si>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</si>
  <si>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432020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</si>
  <si>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</si>
  <si>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</si>
  <si>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NÁMĚSTÍČKA NA SKÁLE, KOSTELEC NAD ORLICÍ</t>
  </si>
  <si>
    <t>KSO:</t>
  </si>
  <si>
    <t>CC-CZ:</t>
  </si>
  <si>
    <t>Místo:</t>
  </si>
  <si>
    <t xml:space="preserve"> </t>
  </si>
  <si>
    <t>Datum:</t>
  </si>
  <si>
    <t>6. 11. 2020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</si>
  <si>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</si>
  <si>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</si>
  <si>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</si>
  <si>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</si>
  <si>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</si>
  <si>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</si>
  <si>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</si>
  <si>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</si>
  <si>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</si>
  <si>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</si>
  <si>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</si>
  <si>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</si>
  <si>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</si>
  <si>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</si>
  <si>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</si>
  <si>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</si>
  <si>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</si>
  <si>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</si>
  <si>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</si>
  <si>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</si>
  <si>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</si>
  <si>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</si>
  <si>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</si>
  <si>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</si>
  <si>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</si>
  <si>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</si>
  <si>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</si>
  <si>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</si>
  <si>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</si>
  <si>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</si>
  <si>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</si>
  <si>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</si>
  <si>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</si>
  <si>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</si>
  <si>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</si>
  <si>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</si>
  <si>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</si>
  <si>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</si>
  <si>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</si>
  <si>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</si>
  <si>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</si>
  <si>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</si>
  <si>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</si>
  <si>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</si>
  <si>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</si>
  <si>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</si>
  <si>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</si>
  <si>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</si>
  <si>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</si>
  <si>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</si>
  <si>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</si>
  <si>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</si>
  <si>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</si>
  <si>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</si>
  <si>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302</t>
  </si>
  <si>
    <t>Kanalizace</t>
  </si>
  <si>
    <t>STA</t>
  </si>
  <si>
    <t>1</t>
  </si>
  <si>
    <t>{73f9a825-3dfd-4168-8eb0-e3bbb8a38e6a}</t>
  </si>
  <si>
    <t>2</t>
  </si>
  <si>
    <t>SO 301</t>
  </si>
  <si>
    <t>Vodovod</t>
  </si>
  <si>
    <t>{3d5ac3d1-ff4c-49ae-bd6b-382558bb1e98}</t>
  </si>
  <si>
    <t>KRYCÍ LIST SOUPISU PRACÍ</t>
  </si>
  <si>
    <t>Objekt:</t>
  </si>
  <si>
    <t>SO 302 -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</si>
  <si>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</si>
  <si>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</si>
  <si>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</si>
  <si>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</si>
  <si>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</si>
  <si>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</si>
  <si>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</si>
  <si>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</si>
  <si>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</si>
  <si>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</si>
  <si>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</si>
  <si>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</si>
  <si>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</si>
  <si>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</si>
  <si>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</si>
  <si>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</si>
  <si>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</si>
  <si>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</si>
  <si>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</si>
  <si>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</si>
  <si>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</si>
  <si>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</si>
  <si>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</si>
  <si>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</si>
  <si>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</si>
  <si>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</si>
  <si>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</si>
  <si>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</si>
  <si>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</si>
  <si>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</si>
  <si>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</si>
  <si>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</si>
  <si>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115001102</t>
  </si>
  <si>
    <t>Převedení vody potrubím DN do 150</t>
  </si>
  <si>
    <t>m</t>
  </si>
  <si>
    <t>4</t>
  </si>
  <si>
    <t>1765320995</t>
  </si>
  <si>
    <t>115101201</t>
  </si>
  <si>
    <t>Čerpání vody na dopravní výšku do 10 m průměrný přítok do 500 l/min</t>
  </si>
  <si>
    <t>hod</t>
  </si>
  <si>
    <t>-1173654094</t>
  </si>
  <si>
    <t>VV</t>
  </si>
  <si>
    <t>30*12</t>
  </si>
  <si>
    <t>3</t>
  </si>
  <si>
    <t>115101301</t>
  </si>
  <si>
    <t>Pohotovost čerpací soupravy pro dopravní výšku do 10 m přítok do 500 l/min</t>
  </si>
  <si>
    <t>den</t>
  </si>
  <si>
    <t>-547666247</t>
  </si>
  <si>
    <t>119001401</t>
  </si>
  <si>
    <t>Dočasné zajištění potrubí ocelového nebo litinového DN do 200 mm</t>
  </si>
  <si>
    <t>-1548418797</t>
  </si>
  <si>
    <t>"plyn"1,5*3+4*1,5</t>
  </si>
  <si>
    <t>"vodovod" 5*1,5</t>
  </si>
  <si>
    <t>Součet</t>
  </si>
  <si>
    <t>5</t>
  </si>
  <si>
    <t>119001421</t>
  </si>
  <si>
    <t>Dočasné zajištění kabelů a kabelových tratí ze 3 volně ložených kabelů</t>
  </si>
  <si>
    <t>-1581653589</t>
  </si>
  <si>
    <t>1,5*7</t>
  </si>
  <si>
    <t>6</t>
  </si>
  <si>
    <t>132354204</t>
  </si>
  <si>
    <t>Hloubení zapažených rýh š do 2000 mm v hornině třídy těžitelnosti II, skupiny 4 objem do 500 m3</t>
  </si>
  <si>
    <t>m3</t>
  </si>
  <si>
    <t>885078155</t>
  </si>
  <si>
    <t>(50+22)*1,2*2,5</t>
  </si>
  <si>
    <t>7</t>
  </si>
  <si>
    <t>139001101</t>
  </si>
  <si>
    <t>Příplatek za ztížení vykopávky v blízkosti podzemního vedení</t>
  </si>
  <si>
    <t>-1212845583</t>
  </si>
  <si>
    <t>(18+10,5)*2*1,2</t>
  </si>
  <si>
    <t>8</t>
  </si>
  <si>
    <t>151811131</t>
  </si>
  <si>
    <t>Osazení pažicího boxu hl výkopu do 4 m š do 1,2 m</t>
  </si>
  <si>
    <t>m2</t>
  </si>
  <si>
    <t>853453548</t>
  </si>
  <si>
    <t>72*2,5*2</t>
  </si>
  <si>
    <t>9</t>
  </si>
  <si>
    <t>151811231</t>
  </si>
  <si>
    <t>Odstranění pažicího boxu hl výkopu do 4 m š do 1,2 m</t>
  </si>
  <si>
    <t>-658790916</t>
  </si>
  <si>
    <t>10</t>
  </si>
  <si>
    <t>162751137</t>
  </si>
  <si>
    <t>Vodorovné přemístění do 10000 m výkopku/sypaniny z horniny třídy těžitelnosti II, skupiny 4 a 5</t>
  </si>
  <si>
    <t>2082239349</t>
  </si>
  <si>
    <t>11</t>
  </si>
  <si>
    <t>162751139</t>
  </si>
  <si>
    <t>Příplatek k vodorovnému přemístění výkopku/sypaniny z horniny třídy těžitelnosti II, skupiny 4 a 5 ZKD 1000 m přes 10000 m</t>
  </si>
  <si>
    <t>-659134942</t>
  </si>
  <si>
    <t>4*216</t>
  </si>
  <si>
    <t>12</t>
  </si>
  <si>
    <t>171201221</t>
  </si>
  <si>
    <t>Poplatek za uložení na skládce (skládkovné) zeminy a kamení kód odpadu 17 05 04</t>
  </si>
  <si>
    <t>t</t>
  </si>
  <si>
    <t>-1792625907</t>
  </si>
  <si>
    <t>216*1,8</t>
  </si>
  <si>
    <t>13</t>
  </si>
  <si>
    <t>171251201</t>
  </si>
  <si>
    <t>Uložení sypaniny na skládky nebo meziskládky</t>
  </si>
  <si>
    <t>-1056168486</t>
  </si>
  <si>
    <t>14</t>
  </si>
  <si>
    <t>174101101</t>
  </si>
  <si>
    <t>Zásyp jam, šachet rýh nebo kolem objektů sypaninou se zhutněním</t>
  </si>
  <si>
    <t>-1962085464</t>
  </si>
  <si>
    <t>"chodník" 7*1,2*(2,7-0,3)</t>
  </si>
  <si>
    <t>"komunikace" 15*1,2*(2,7-0,5)</t>
  </si>
  <si>
    <t>"parkoviště" 20*1,2*(2,7-0,4)</t>
  </si>
  <si>
    <t>"šachty" 3*1*1*2</t>
  </si>
  <si>
    <t>M</t>
  </si>
  <si>
    <t>58331200</t>
  </si>
  <si>
    <t>štěrkopísek netříděný zásypový</t>
  </si>
  <si>
    <t>-1878813010</t>
  </si>
  <si>
    <t>120,96*1,8</t>
  </si>
  <si>
    <t>16</t>
  </si>
  <si>
    <t>175151101</t>
  </si>
  <si>
    <t>Obsypání potrubí strojně sypaninou bez prohození, uloženou do 3 m</t>
  </si>
  <si>
    <t>1740979613</t>
  </si>
  <si>
    <t>"DN 300" 50*1,2*0,6</t>
  </si>
  <si>
    <t>"DN 150" 22*1,2*0,45</t>
  </si>
  <si>
    <t>17</t>
  </si>
  <si>
    <t>583373021</t>
  </si>
  <si>
    <t>štěrkopísek frakce 0/12</t>
  </si>
  <si>
    <t>257718686</t>
  </si>
  <si>
    <t>47,88*1,67</t>
  </si>
  <si>
    <t>Svislé a kompletní konstrukce</t>
  </si>
  <si>
    <t>18</t>
  </si>
  <si>
    <t>3599012121</t>
  </si>
  <si>
    <t>Monitoring stoky jakékoli výšky na stávající kanalizaci - Kamerová prohlídka</t>
  </si>
  <si>
    <t>-2019351418</t>
  </si>
  <si>
    <t>Vodorovné konstrukce</t>
  </si>
  <si>
    <t>19</t>
  </si>
  <si>
    <t>451541111</t>
  </si>
  <si>
    <t>Lože pod potrubí otevřený výkop ze štěrkodrtě</t>
  </si>
  <si>
    <t>505672570</t>
  </si>
  <si>
    <t>3*1,5*1,5*0,15+1*1*0,15*1</t>
  </si>
  <si>
    <t>20</t>
  </si>
  <si>
    <t>451573111</t>
  </si>
  <si>
    <t>Lože pod potrubí otevřený výkop ze štěrkopísku</t>
  </si>
  <si>
    <t>-1167082110</t>
  </si>
  <si>
    <t>"stoka" 50*1,2*0,1</t>
  </si>
  <si>
    <t>"přípojky" 22*1,2*0,1</t>
  </si>
  <si>
    <t>452311131</t>
  </si>
  <si>
    <t>Podkladní desky z betonu prostého tř. C 12/15 otevřený výkop</t>
  </si>
  <si>
    <t>-1854426417</t>
  </si>
  <si>
    <t>1,5*1,5*0,1*3+1*1*0,1</t>
  </si>
  <si>
    <t>22</t>
  </si>
  <si>
    <t>452386111</t>
  </si>
  <si>
    <t>Vyrovnávací prstence z betonu prostého tř. C 25/30 v do 100 mm</t>
  </si>
  <si>
    <t>kus</t>
  </si>
  <si>
    <t>-417123642</t>
  </si>
  <si>
    <t>23</t>
  </si>
  <si>
    <t>59224185</t>
  </si>
  <si>
    <t>prstenec šachtový vyrovnávací betonový 625x120x60mm</t>
  </si>
  <si>
    <t>-656976133</t>
  </si>
  <si>
    <t>24</t>
  </si>
  <si>
    <t>59224187</t>
  </si>
  <si>
    <t>prstenec šachtový vyrovnávací betonový 625x120x100mm</t>
  </si>
  <si>
    <t>2027437840</t>
  </si>
  <si>
    <t>Trubní vedení</t>
  </si>
  <si>
    <t>25</t>
  </si>
  <si>
    <t>281601199</t>
  </si>
  <si>
    <t>Čerpání betonové suspenze - 1,3m3/hod</t>
  </si>
  <si>
    <t>1961040718</t>
  </si>
  <si>
    <t>1,507/3</t>
  </si>
  <si>
    <t>26</t>
  </si>
  <si>
    <t>58931963</t>
  </si>
  <si>
    <t>beton C 8/10 kamenivo frakce 0/8</t>
  </si>
  <si>
    <t>939704990</t>
  </si>
  <si>
    <t>"DN 200"0,1*0,1*3,14*48</t>
  </si>
  <si>
    <t>27</t>
  </si>
  <si>
    <t>810391811</t>
  </si>
  <si>
    <t>Bourání stávajícího potrubí z betonu DN přes 200 do 400</t>
  </si>
  <si>
    <t>-1273523524</t>
  </si>
  <si>
    <t>"DN 300" 4</t>
  </si>
  <si>
    <t>28</t>
  </si>
  <si>
    <t>871313121</t>
  </si>
  <si>
    <t>Montáž kanalizačního potrubí z PVC těsněné gumovým kroužkem otevřený výkop sklon do 20 % DN 160</t>
  </si>
  <si>
    <t>-1888181319</t>
  </si>
  <si>
    <t>29</t>
  </si>
  <si>
    <t>28611164</t>
  </si>
  <si>
    <t>trubka kanalizační PVC DN 160x1000mm SN8</t>
  </si>
  <si>
    <t>316053935</t>
  </si>
  <si>
    <t>22*1,03 'Přepočtené koeficientem množství</t>
  </si>
  <si>
    <t>30</t>
  </si>
  <si>
    <t>871373121</t>
  </si>
  <si>
    <t>Montáž kanalizačního potrubí z PVC těsněné gumovým kroužkem otevřený výkop sklon do 20 % DN 315</t>
  </si>
  <si>
    <t>144973846</t>
  </si>
  <si>
    <t>31</t>
  </si>
  <si>
    <t>28611109</t>
  </si>
  <si>
    <t>trubka kanalizační PVC-U 315x10,8x6000mm SN12</t>
  </si>
  <si>
    <t>49603153</t>
  </si>
  <si>
    <t>50</t>
  </si>
  <si>
    <t>50*1,03 'Přepočtené koeficientem množství</t>
  </si>
  <si>
    <t>32</t>
  </si>
  <si>
    <t>877375221</t>
  </si>
  <si>
    <t>Montáž tvarovek z tvrdého PVC-systém KG nebo z polypropylenu-systém KG 2000 dvouosé DN 315</t>
  </si>
  <si>
    <t>1593486558</t>
  </si>
  <si>
    <t>33</t>
  </si>
  <si>
    <t>28611441</t>
  </si>
  <si>
    <t>odbočka kanalizační plastová s hrdlem KG 315/160/87°</t>
  </si>
  <si>
    <t>-1130280361</t>
  </si>
  <si>
    <t>34</t>
  </si>
  <si>
    <t>890311851</t>
  </si>
  <si>
    <t>Bourání šachet ze ŽB strojně obestavěného prostoru do 1,5 m3</t>
  </si>
  <si>
    <t>-62405022</t>
  </si>
  <si>
    <t>"šachty" (0,6*0,6-0,45*0,45)*2,5*4</t>
  </si>
  <si>
    <t>35</t>
  </si>
  <si>
    <t>894411121</t>
  </si>
  <si>
    <t>Zřízení šachet kanalizačních z betonových dílců na potrubí DN nad 200 do 300 dno beton tř. C 25/30</t>
  </si>
  <si>
    <t>1016270282</t>
  </si>
  <si>
    <t>36</t>
  </si>
  <si>
    <t>59224167</t>
  </si>
  <si>
    <t>skruž betonová přechodová 62,5/100x60x12 cm, stupadla poplastovaná</t>
  </si>
  <si>
    <t>-1981738830</t>
  </si>
  <si>
    <t>37</t>
  </si>
  <si>
    <t>59224050</t>
  </si>
  <si>
    <t>skruž pro kanalizační šachty se zabudovanými stupadly 100x25x12cm</t>
  </si>
  <si>
    <t>473114529</t>
  </si>
  <si>
    <t>38</t>
  </si>
  <si>
    <t>59224051</t>
  </si>
  <si>
    <t>skruž pro kanalizační šachty se zabudovanými stupadly 100x50x12cm</t>
  </si>
  <si>
    <t>-2088342233</t>
  </si>
  <si>
    <t>39</t>
  </si>
  <si>
    <t>59224052</t>
  </si>
  <si>
    <t>skruž pro kanalizační šachty se zabudovanými stupadly 100x100x12cm</t>
  </si>
  <si>
    <t>-764928992</t>
  </si>
  <si>
    <t>40</t>
  </si>
  <si>
    <t>59224348</t>
  </si>
  <si>
    <t xml:space="preserve">těsnění elastomerové pro spojení šachetních dílů </t>
  </si>
  <si>
    <t>-963937790</t>
  </si>
  <si>
    <t>41</t>
  </si>
  <si>
    <t>59224029</t>
  </si>
  <si>
    <t>dno betonové šachtové DN 300 betonový žlab i nástupnice 100x78,5x15cm</t>
  </si>
  <si>
    <t>-1969179567</t>
  </si>
  <si>
    <t>42</t>
  </si>
  <si>
    <t>894812328</t>
  </si>
  <si>
    <t>Revizní a čistící šachta z PP typ DN 600/315 šachtové dno s přítokem tvaru X</t>
  </si>
  <si>
    <t>-1022335215</t>
  </si>
  <si>
    <t>43</t>
  </si>
  <si>
    <t>894812332</t>
  </si>
  <si>
    <t>Revizní a čistící šachta z PP DN 600 šachtová roura korugovaná světlé hloubky 2000 mm</t>
  </si>
  <si>
    <t>-2053632177</t>
  </si>
  <si>
    <t>44</t>
  </si>
  <si>
    <t>894812339</t>
  </si>
  <si>
    <t>Příplatek k rourám revizní a čistící šachty z PP DN 600 za uříznutí šachtové roury</t>
  </si>
  <si>
    <t>-1823472898</t>
  </si>
  <si>
    <t>45</t>
  </si>
  <si>
    <t>894812376</t>
  </si>
  <si>
    <t>Revizní a čistící šachta z PP DN 600 poklop litinový pro třídu zatížení D400 s betonovým prstencem</t>
  </si>
  <si>
    <t>-1991736347</t>
  </si>
  <si>
    <t>46</t>
  </si>
  <si>
    <t>8991041121</t>
  </si>
  <si>
    <t>Osazení poklopů litinových nebo ocelových včetně rámů pro třídu zatížení D400, E600 - samonivelační</t>
  </si>
  <si>
    <t>1156539041</t>
  </si>
  <si>
    <t>47</t>
  </si>
  <si>
    <t>2866</t>
  </si>
  <si>
    <t xml:space="preserve">poklop šachtový vč. rámu D 400  bez odvětrání samonivelační</t>
  </si>
  <si>
    <t>ks</t>
  </si>
  <si>
    <t>1228460422</t>
  </si>
  <si>
    <t>48</t>
  </si>
  <si>
    <t>1111</t>
  </si>
  <si>
    <t>přepojení stáv. přípojek - tvarovky, spojky, přechodky</t>
  </si>
  <si>
    <t>kpl</t>
  </si>
  <si>
    <t>1201281071</t>
  </si>
  <si>
    <t>49</t>
  </si>
  <si>
    <t>1112</t>
  </si>
  <si>
    <t xml:space="preserve">Napojení na stávající kanalizaci  - tvarovky, spojky, přechodky</t>
  </si>
  <si>
    <t>730239664</t>
  </si>
  <si>
    <t>997</t>
  </si>
  <si>
    <t>Přesun sutě</t>
  </si>
  <si>
    <t>997221561</t>
  </si>
  <si>
    <t>Vodorovná doprava suti z kusových materiálů do 1 km</t>
  </si>
  <si>
    <t>-397031853</t>
  </si>
  <si>
    <t>51</t>
  </si>
  <si>
    <t>997221569</t>
  </si>
  <si>
    <t>Příplatek ZKD 1 km u vodorovné dopravy suti z kusových materiálů</t>
  </si>
  <si>
    <t>-832710496</t>
  </si>
  <si>
    <t>13*4,304</t>
  </si>
  <si>
    <t>52</t>
  </si>
  <si>
    <t>997221611</t>
  </si>
  <si>
    <t>Nakládání suti na dopravní prostředky pro vodorovnou dopravu</t>
  </si>
  <si>
    <t>2094371542</t>
  </si>
  <si>
    <t>53</t>
  </si>
  <si>
    <t>997221861</t>
  </si>
  <si>
    <t>Poplatek za uložení stavebního odpadu na recyklační skládce (skládkovné) z prostého betonu pod kódem 17 01 01</t>
  </si>
  <si>
    <t>-1588650341</t>
  </si>
  <si>
    <t>998</t>
  </si>
  <si>
    <t>Přesun hmot</t>
  </si>
  <si>
    <t>54</t>
  </si>
  <si>
    <t>9982761011</t>
  </si>
  <si>
    <t>Přesun hmot pro trubní vedení z trub z plastických hmot otevřený výkop</t>
  </si>
  <si>
    <t>-1964306712</t>
  </si>
  <si>
    <t>Práce a dodávky M</t>
  </si>
  <si>
    <t>23-M</t>
  </si>
  <si>
    <t>Montáže potrubí</t>
  </si>
  <si>
    <t>55</t>
  </si>
  <si>
    <t>230170005</t>
  </si>
  <si>
    <t>Tlakové zkoušky těsnosti potrubí - příprava DN do 350</t>
  </si>
  <si>
    <t>sada</t>
  </si>
  <si>
    <t>64</t>
  </si>
  <si>
    <t>649008284</t>
  </si>
  <si>
    <t>56</t>
  </si>
  <si>
    <t>230170015</t>
  </si>
  <si>
    <t>Tlakové zkoušky těsnosti potrubí - zkouška DN do 350</t>
  </si>
  <si>
    <t>2124130537</t>
  </si>
  <si>
    <t>SO 301 - Vodovod</t>
  </si>
  <si>
    <t>2089984851</t>
  </si>
  <si>
    <t>"plyn"5*1,5</t>
  </si>
  <si>
    <t>1478776039</t>
  </si>
  <si>
    <t>7*1,5</t>
  </si>
  <si>
    <t>-900120033</t>
  </si>
  <si>
    <t>107,5*1,1*1,4</t>
  </si>
  <si>
    <t>-1202904710</t>
  </si>
  <si>
    <t>18*1,2*2</t>
  </si>
  <si>
    <t>544781318</t>
  </si>
  <si>
    <t>107,5*1,4*2</t>
  </si>
  <si>
    <t>300383207</t>
  </si>
  <si>
    <t>-1948105092</t>
  </si>
  <si>
    <t>257975330</t>
  </si>
  <si>
    <t>4*165,55</t>
  </si>
  <si>
    <t>-1438410150</t>
  </si>
  <si>
    <t>165,55*1,8</t>
  </si>
  <si>
    <t>1038854979</t>
  </si>
  <si>
    <t>541023633</t>
  </si>
  <si>
    <t>"komunikace"89,5*1,1*(1,6-0,5)</t>
  </si>
  <si>
    <t>"parkoviště" 4*1,1*(1,6-0,4)</t>
  </si>
  <si>
    <t>"chodník" 14*1,1*(1,6-0,3)</t>
  </si>
  <si>
    <t>"zásyp po armaturách" 5*1*1*2</t>
  </si>
  <si>
    <t>-1844551045</t>
  </si>
  <si>
    <t>(143,595+46,558)*1,8</t>
  </si>
  <si>
    <t>-1325217510</t>
  </si>
  <si>
    <t>"DN 100"94*1,1*0,4</t>
  </si>
  <si>
    <t>"přípojky" 1,1*13,5*0,35</t>
  </si>
  <si>
    <t>452313131</t>
  </si>
  <si>
    <t>Podkladní bloky z betonu prostého tř. C 12/15 otevřený výkop</t>
  </si>
  <si>
    <t>-63275202</t>
  </si>
  <si>
    <t>5*0,5*0,5*0,5</t>
  </si>
  <si>
    <t>850265121</t>
  </si>
  <si>
    <t>Výřez nebo výsek na potrubí z trub litinových tlakových nebo plastických hmot DN 100</t>
  </si>
  <si>
    <t>1499276622</t>
  </si>
  <si>
    <t>850311811</t>
  </si>
  <si>
    <t>Bourání stávajícího potrubí z trub litinových DN 150</t>
  </si>
  <si>
    <t>-1570025325</t>
  </si>
  <si>
    <t>8511</t>
  </si>
  <si>
    <t>Demontáž stáv. armatur</t>
  </si>
  <si>
    <t>1960647359</t>
  </si>
  <si>
    <t>857261131</t>
  </si>
  <si>
    <t>Montáž litinových tvarovek jednoosých hrdlových otevřený výkop s integrovaným těsněním DN 100</t>
  </si>
  <si>
    <t>55686853</t>
  </si>
  <si>
    <t>797410000016</t>
  </si>
  <si>
    <t>SPOJKA 110/110 Hrdlo - hrdlo</t>
  </si>
  <si>
    <t>-1049359960</t>
  </si>
  <si>
    <t>797410008016</t>
  </si>
  <si>
    <t>SPOJKA REDUKČNÍ 110/90 HRDLO - HRDLO</t>
  </si>
  <si>
    <t>-851927921</t>
  </si>
  <si>
    <t>857264122</t>
  </si>
  <si>
    <t>Montáž litinových tvarovek odbočných přírubových otevřený výkop DN 100</t>
  </si>
  <si>
    <t>801735801</t>
  </si>
  <si>
    <t>55253516</t>
  </si>
  <si>
    <t xml:space="preserve"> T-kus DN 100/100</t>
  </si>
  <si>
    <t>-1188173021</t>
  </si>
  <si>
    <t>55253592</t>
  </si>
  <si>
    <t xml:space="preserve"> TT-kus DN 100/100</t>
  </si>
  <si>
    <t>-2103697558</t>
  </si>
  <si>
    <t>871161211</t>
  </si>
  <si>
    <t>Montáž potrubí z PE100 SDR 11 otevřený výkop svařovaných elektrotvarovkou D 32 x 3,0 mm</t>
  </si>
  <si>
    <t>-670077819</t>
  </si>
  <si>
    <t>28613752</t>
  </si>
  <si>
    <t>PEHD d 32x4,4mm SDR 11</t>
  </si>
  <si>
    <t>-850363664</t>
  </si>
  <si>
    <t>11*1,015 'Přepočtené koeficientem množství</t>
  </si>
  <si>
    <t>630003203216</t>
  </si>
  <si>
    <t>LITINOVÁ SPOJKA ISO 32</t>
  </si>
  <si>
    <t>444140846</t>
  </si>
  <si>
    <t>871211211</t>
  </si>
  <si>
    <t>Montáž potrubí z PE100 SDR 11 otevřený výkop svařovaných elektrotvarovkou D 63 x 5,8 mm</t>
  </si>
  <si>
    <t>482921361</t>
  </si>
  <si>
    <t>28613755</t>
  </si>
  <si>
    <t>PEHD d 63 SDR11</t>
  </si>
  <si>
    <t>2053680709</t>
  </si>
  <si>
    <t>2,5</t>
  </si>
  <si>
    <t>2,5*1,015 'Přepočtené koeficientem množství</t>
  </si>
  <si>
    <t>630006306316</t>
  </si>
  <si>
    <t xml:space="preserve">LITINOVÁ  SPOJKA ISO 63</t>
  </si>
  <si>
    <t>-1845871013</t>
  </si>
  <si>
    <t>871251211</t>
  </si>
  <si>
    <t>Montáž potrubí z PE100 SDR 11 otevřený výkop svařovaných elektrotvarovkou D 110 x 10,0 mm</t>
  </si>
  <si>
    <t>1840552948</t>
  </si>
  <si>
    <t>28613557</t>
  </si>
  <si>
    <t xml:space="preserve">potrubí  PE100 RC SDR11 D 110 TYČE</t>
  </si>
  <si>
    <t>1687369421</t>
  </si>
  <si>
    <t>94</t>
  </si>
  <si>
    <t>94*1,015 'Přepočtené koeficientem množství</t>
  </si>
  <si>
    <t>877261101</t>
  </si>
  <si>
    <t>Montáž elektrospojek na vodovodním potrubí z PE trub d 110</t>
  </si>
  <si>
    <t>-111318206</t>
  </si>
  <si>
    <t>28615975</t>
  </si>
  <si>
    <t>PE ELEKTROOBJÍMKA 110</t>
  </si>
  <si>
    <t>1330858281</t>
  </si>
  <si>
    <t>28653136</t>
  </si>
  <si>
    <t>PE LEMOVÝ NÁKRUŽEK 110</t>
  </si>
  <si>
    <t>-495998194</t>
  </si>
  <si>
    <t>286001</t>
  </si>
  <si>
    <t>PP PŘÍRUBA 100 S OCEL. JÁDREM</t>
  </si>
  <si>
    <t>-385029846</t>
  </si>
  <si>
    <t>877261110</t>
  </si>
  <si>
    <t xml:space="preserve">Montáž elektrokolen  na vodovodním potrubí z PE trub d 110</t>
  </si>
  <si>
    <t>-1803761417</t>
  </si>
  <si>
    <t>286149491</t>
  </si>
  <si>
    <t>elektrokoleno 30° PE 100 PN16 D 110mm</t>
  </si>
  <si>
    <t>-2116196855</t>
  </si>
  <si>
    <t>286149492</t>
  </si>
  <si>
    <t>elektrokoleno 11° PE 100 PN16 D 110mm</t>
  </si>
  <si>
    <t>1509782494</t>
  </si>
  <si>
    <t>891163111</t>
  </si>
  <si>
    <t>Montáž vodovodního ventilu hlavního pro přípojky DN 25</t>
  </si>
  <si>
    <t>-1703604787</t>
  </si>
  <si>
    <t>HWL.313000103216</t>
  </si>
  <si>
    <t>VENTIL ISO DOMOVNÍ PŘÍPOJKY 32-5/4"</t>
  </si>
  <si>
    <t>851207997</t>
  </si>
  <si>
    <t>42291072</t>
  </si>
  <si>
    <t>souprava zemní pro šoupátka DN 40-50mm Rd 1,5m</t>
  </si>
  <si>
    <t>-15656673</t>
  </si>
  <si>
    <t>891213111</t>
  </si>
  <si>
    <t>Montáž vodovodního ventilu hlavního pro přípojky DN 50</t>
  </si>
  <si>
    <t>-1863408852</t>
  </si>
  <si>
    <t>HWL.313000206316</t>
  </si>
  <si>
    <t xml:space="preserve">VENTIL ISO DOMOVNÍ PŘÍPOJKY  63-2"</t>
  </si>
  <si>
    <t>120834165</t>
  </si>
  <si>
    <t>891261112</t>
  </si>
  <si>
    <t>Montáž vodovodních šoupátek otevřený výkop DN 100</t>
  </si>
  <si>
    <t>1548926984</t>
  </si>
  <si>
    <t>42221304</t>
  </si>
  <si>
    <t>šoupátko pitná voda litina GGG 50 krátká stavební dl PN10/16 DN 100x190mm</t>
  </si>
  <si>
    <t>-1836864870</t>
  </si>
  <si>
    <t>42291074</t>
  </si>
  <si>
    <t>souprava zemní pro šoupátka DN 100-150mm Rd 1,5m</t>
  </si>
  <si>
    <t>-246607433</t>
  </si>
  <si>
    <t>891269111</t>
  </si>
  <si>
    <t>Montáž navrtávacích pasů na potrubí z jakýchkoli trub DN 100</t>
  </si>
  <si>
    <t>-2128358769</t>
  </si>
  <si>
    <t>42271414</t>
  </si>
  <si>
    <t>pás navrtávací z tvárné litiny DN 100mm, rozsah (114-119), odbočky 1",5/4",6/4",2"</t>
  </si>
  <si>
    <t>-876711253</t>
  </si>
  <si>
    <t>892271111</t>
  </si>
  <si>
    <t>Tlaková zkouška vodou potrubí DN 100 nebo 125</t>
  </si>
  <si>
    <t>-1237751674</t>
  </si>
  <si>
    <t>892273122</t>
  </si>
  <si>
    <t xml:space="preserve">Proplach a dezinfekce vodovodního potrubí DN  do 125 </t>
  </si>
  <si>
    <t>1950001965</t>
  </si>
  <si>
    <t>892372111</t>
  </si>
  <si>
    <t>Zabezpečení konců potrubí DN do 300 při tlakových zkouškách vodou</t>
  </si>
  <si>
    <t>-1022837679</t>
  </si>
  <si>
    <t>899125</t>
  </si>
  <si>
    <t>Nerezový spojovací materiál + těsnění + ochranná bandáž</t>
  </si>
  <si>
    <t>soub</t>
  </si>
  <si>
    <t>1398085972</t>
  </si>
  <si>
    <t>899401111</t>
  </si>
  <si>
    <t>Osazení poklopů litinových ventilových</t>
  </si>
  <si>
    <t>1192396380</t>
  </si>
  <si>
    <t>42291402</t>
  </si>
  <si>
    <t>poklop litinový - ventilový samonivelační</t>
  </si>
  <si>
    <t>-214366525</t>
  </si>
  <si>
    <t>56230636</t>
  </si>
  <si>
    <t xml:space="preserve">deska podkladová uličního ventilového </t>
  </si>
  <si>
    <t>524069479</t>
  </si>
  <si>
    <t>899401112</t>
  </si>
  <si>
    <t>Osazení poklopů litinových šoupátkových</t>
  </si>
  <si>
    <t>-509231623</t>
  </si>
  <si>
    <t>57</t>
  </si>
  <si>
    <t>42291352</t>
  </si>
  <si>
    <t>poklop litinový šoupátkový pro zemní soupravy osazení do terénu a do vozovky - samonivelační</t>
  </si>
  <si>
    <t>182883994</t>
  </si>
  <si>
    <t>58</t>
  </si>
  <si>
    <t>56230640</t>
  </si>
  <si>
    <t>deska podkladová uličního poklopu šoupátkového</t>
  </si>
  <si>
    <t>570532254</t>
  </si>
  <si>
    <t>59</t>
  </si>
  <si>
    <t>8997131111</t>
  </si>
  <si>
    <t>Orientační tabulky na sloupku betonovém nebo ocelovém nebo na zdi</t>
  </si>
  <si>
    <t>-1725658607</t>
  </si>
  <si>
    <t>60</t>
  </si>
  <si>
    <t>899721111</t>
  </si>
  <si>
    <t>Signalizační vodič DN do 150 mm na potrubí PVC</t>
  </si>
  <si>
    <t>1407231123</t>
  </si>
  <si>
    <t>61</t>
  </si>
  <si>
    <t>899722114</t>
  </si>
  <si>
    <t>Krytí potrubí z plastů výstražnou fólií z PVC 40 cm</t>
  </si>
  <si>
    <t>-119807506</t>
  </si>
  <si>
    <t>62</t>
  </si>
  <si>
    <t>R001</t>
  </si>
  <si>
    <t>Provizorní propojení řadů</t>
  </si>
  <si>
    <t>-82223477</t>
  </si>
  <si>
    <t>63</t>
  </si>
  <si>
    <t>R002</t>
  </si>
  <si>
    <t>provizorní přepojení přípojek</t>
  </si>
  <si>
    <t>-595356251</t>
  </si>
  <si>
    <t>R01</t>
  </si>
  <si>
    <t xml:space="preserve">Protokoly potřebné </t>
  </si>
  <si>
    <t>-495224810</t>
  </si>
  <si>
    <t>65</t>
  </si>
  <si>
    <t>998276101</t>
  </si>
  <si>
    <t>864581513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</si>
</sst>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432020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REKONSTRUKCE NÁMĚSTÍČKA NA SKÁLE, KOSTELEC NAD ORLICÍ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6. 11. 2020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ROUND(SUM(AG95:AG96),2)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ROUND(SUM(AS95:AS96),2)</f>
        <v>0</v>
      </c>
      <c r="AT94" s="97">
        <f>ROUND(SUM(AV94:AW94),2)</f>
        <v>0</v>
      </c>
      <c r="AU94" s="98">
        <f>ROUND(SUM(AU95:AU96),5)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ROUND(SUM(AZ95:AZ96),2)</f>
        <v>0</v>
      </c>
      <c r="BA94" s="97">
        <f>ROUND(SUM(BA95:BA96),2)</f>
        <v>0</v>
      </c>
      <c r="BB94" s="97">
        <f>ROUND(SUM(BB95:BB96),2)</f>
        <v>0</v>
      </c>
      <c r="BC94" s="97">
        <f>ROUND(SUM(BC95:BC96),2)</f>
        <v>0</v>
      </c>
      <c r="BD94" s="99">
        <f>ROUND(SUM(BD95:BD96),2)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102" t="s">
        <v>77</v>
      </c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'SO 302 - Kanalizace'!J30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'SO 302 - Kanalizace'!P125</f>
        <v>0</v>
      </c>
      <c r="AV95" s="110">
        <f>'SO 302 - Kanalizace'!J33</f>
        <v>0</v>
      </c>
      <c r="AW95" s="110">
        <f>'SO 302 - Kanalizace'!J34</f>
        <v>0</v>
      </c>
      <c r="AX95" s="110">
        <f>'SO 302 - Kanalizace'!J35</f>
        <v>0</v>
      </c>
      <c r="AY95" s="110">
        <f>'SO 302 - Kanalizace'!J36</f>
        <v>0</v>
      </c>
      <c r="AZ95" s="110">
        <f>'SO 302 - Kanalizace'!F33</f>
        <v>0</v>
      </c>
      <c r="BA95" s="110">
        <f>'SO 302 - Kanalizace'!F34</f>
        <v>0</v>
      </c>
      <c r="BB95" s="110">
        <f>'SO 302 - Kanalizace'!F35</f>
        <v>0</v>
      </c>
      <c r="BC95" s="110">
        <f>'SO 302 - Kanalizace'!F36</f>
        <v>0</v>
      </c>
      <c r="BD95" s="112">
        <f>'SO 302 - Kanalizace'!F37</f>
        <v>0</v>
      </c>
      <c r="BE95" s="7"/>
      <c r="BT95" s="113" t="s">
        <v>81</v>
      </c>
      <c r="BV95" s="113" t="s">
        <v>75</v>
      </c>
      <c r="BW95" s="113" t="s">
        <v>82</v>
      </c>
      <c r="BX95" s="113" t="s">
        <v>4</v>
      </c>
      <c r="CL95" s="113" t="s">
        <v>1</v>
      </c>
      <c r="CM95" s="113" t="s">
        <v>83</v>
      </c>
    </row>
    <row r="96" s="7" customFormat="1" ht="16.5" customHeight="1">
      <c r="A96" s="102" t="s">
        <v>77</v>
      </c>
      <c r="B96" s="103"/>
      <c r="C96" s="104"/>
      <c r="D96" s="105" t="s">
        <v>84</v>
      </c>
      <c r="E96" s="105"/>
      <c r="F96" s="105"/>
      <c r="G96" s="105"/>
      <c r="H96" s="105"/>
      <c r="I96" s="106"/>
      <c r="J96" s="105" t="s">
        <v>85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'SO 301 - Vodovod'!J30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80</v>
      </c>
      <c r="AR96" s="103"/>
      <c r="AS96" s="114">
        <v>0</v>
      </c>
      <c r="AT96" s="115">
        <f>ROUND(SUM(AV96:AW96),2)</f>
        <v>0</v>
      </c>
      <c r="AU96" s="116">
        <f>'SO 301 - Vodovod'!P121</f>
        <v>0</v>
      </c>
      <c r="AV96" s="115">
        <f>'SO 301 - Vodovod'!J33</f>
        <v>0</v>
      </c>
      <c r="AW96" s="115">
        <f>'SO 301 - Vodovod'!J34</f>
        <v>0</v>
      </c>
      <c r="AX96" s="115">
        <f>'SO 301 - Vodovod'!J35</f>
        <v>0</v>
      </c>
      <c r="AY96" s="115">
        <f>'SO 301 - Vodovod'!J36</f>
        <v>0</v>
      </c>
      <c r="AZ96" s="115">
        <f>'SO 301 - Vodovod'!F33</f>
        <v>0</v>
      </c>
      <c r="BA96" s="115">
        <f>'SO 301 - Vodovod'!F34</f>
        <v>0</v>
      </c>
      <c r="BB96" s="115">
        <f>'SO 301 - Vodovod'!F35</f>
        <v>0</v>
      </c>
      <c r="BC96" s="115">
        <f>'SO 301 - Vodovod'!F36</f>
        <v>0</v>
      </c>
      <c r="BD96" s="117">
        <f>'SO 301 - Vodovod'!F37</f>
        <v>0</v>
      </c>
      <c r="BE96" s="7"/>
      <c r="BT96" s="113" t="s">
        <v>81</v>
      </c>
      <c r="BV96" s="113" t="s">
        <v>75</v>
      </c>
      <c r="BW96" s="113" t="s">
        <v>86</v>
      </c>
      <c r="BX96" s="113" t="s">
        <v>4</v>
      </c>
      <c r="CL96" s="113" t="s">
        <v>1</v>
      </c>
      <c r="CM96" s="113" t="s">
        <v>83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302 - Kanalizace'!C2" display="/"/>
    <hyperlink ref="A96" location="'SO 301 - Vodo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87</v>
      </c>
      <c r="I4" s="118"/>
      <c r="L4" s="20"/>
      <c r="M4" s="120" t="s">
        <v>10</v>
      </c>
      <c r="AT4" s="17" t="s">
        <v>3</v>
      </c>
    </row>
    <row r="5" s="1" customFormat="1" ht="6.96" customHeight="1">
      <c r="B5" s="20"/>
      <c r="I5" s="118"/>
      <c r="L5" s="20"/>
    </row>
    <row r="6" s="1" customFormat="1" ht="12" customHeight="1">
      <c r="B6" s="20"/>
      <c r="D6" s="30" t="s">
        <v>16</v>
      </c>
      <c r="I6" s="118"/>
      <c r="L6" s="20"/>
    </row>
    <row r="7" s="1" customFormat="1" ht="16.5" customHeight="1">
      <c r="B7" s="20"/>
      <c r="E7" s="121" t="str">
        <f>'Rekapitulace stavby'!K6</f>
        <v>REKONSTRUKCE NÁMĚSTÍČKA NA SKÁLE, KOSTELEC NAD ORLICÍ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88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89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6. 11. 2020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3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23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3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9" t="s">
        <v>33</v>
      </c>
      <c r="E30" s="36"/>
      <c r="F30" s="36"/>
      <c r="G30" s="36"/>
      <c r="H30" s="36"/>
      <c r="I30" s="122"/>
      <c r="J30" s="94">
        <f>ROUND(J125,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30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1" t="s">
        <v>37</v>
      </c>
      <c r="E33" s="30" t="s">
        <v>38</v>
      </c>
      <c r="F33" s="132">
        <f>ROUND((SUM(BE125:BE224)),  2)</f>
        <v>0</v>
      </c>
      <c r="G33" s="36"/>
      <c r="H33" s="36"/>
      <c r="I33" s="133">
        <v>0.20999999999999999</v>
      </c>
      <c r="J33" s="132">
        <f>ROUND(((SUM(BE125:BE224))*I33),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32">
        <f>ROUND((SUM(BF125:BF224)),  2)</f>
        <v>0</v>
      </c>
      <c r="G34" s="36"/>
      <c r="H34" s="36"/>
      <c r="I34" s="133">
        <v>0.14999999999999999</v>
      </c>
      <c r="J34" s="132">
        <f>ROUND(((SUM(BF125:BF224))*I34),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32">
        <f>ROUND((SUM(BG125:BG224)),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32">
        <f>ROUND((SUM(BH125:BH224)),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2">
        <f>ROUND((SUM(BI125:BI224)),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4"/>
      <c r="D39" s="135" t="s">
        <v>43</v>
      </c>
      <c r="E39" s="79"/>
      <c r="F39" s="79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41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2" t="s">
        <v>49</v>
      </c>
      <c r="G61" s="56" t="s">
        <v>48</v>
      </c>
      <c r="H61" s="39"/>
      <c r="I61" s="143"/>
      <c r="J61" s="14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2" t="s">
        <v>49</v>
      </c>
      <c r="G76" s="56" t="s">
        <v>48</v>
      </c>
      <c r="H76" s="39"/>
      <c r="I76" s="143"/>
      <c r="J76" s="14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1" t="str">
        <f>E7</f>
        <v>REKONSTRUKCE NÁMĚSTÍČKA NA SKÁLE, KOSTELEC NAD ORLICÍ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302 - Kanalizace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6. 11. 2020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3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23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8" t="s">
        <v>91</v>
      </c>
      <c r="D94" s="134"/>
      <c r="E94" s="134"/>
      <c r="F94" s="134"/>
      <c r="G94" s="134"/>
      <c r="H94" s="134"/>
      <c r="I94" s="149"/>
      <c r="J94" s="150" t="s">
        <v>92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1" t="s">
        <v>93</v>
      </c>
      <c r="D96" s="36"/>
      <c r="E96" s="36"/>
      <c r="F96" s="36"/>
      <c r="G96" s="36"/>
      <c r="H96" s="36"/>
      <c r="I96" s="122"/>
      <c r="J96" s="94">
        <f>J125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94</v>
      </c>
    </row>
    <row r="97" s="9" customFormat="1" ht="24.96" customHeight="1">
      <c r="A97" s="9"/>
      <c r="B97" s="152"/>
      <c r="C97" s="9"/>
      <c r="D97" s="153" t="s">
        <v>95</v>
      </c>
      <c r="E97" s="154"/>
      <c r="F97" s="154"/>
      <c r="G97" s="154"/>
      <c r="H97" s="154"/>
      <c r="I97" s="155"/>
      <c r="J97" s="156">
        <f>J126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7"/>
      <c r="C98" s="10"/>
      <c r="D98" s="158" t="s">
        <v>96</v>
      </c>
      <c r="E98" s="159"/>
      <c r="F98" s="159"/>
      <c r="G98" s="159"/>
      <c r="H98" s="159"/>
      <c r="I98" s="160"/>
      <c r="J98" s="161">
        <f>J127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7"/>
      <c r="C99" s="10"/>
      <c r="D99" s="158" t="s">
        <v>97</v>
      </c>
      <c r="E99" s="159"/>
      <c r="F99" s="159"/>
      <c r="G99" s="159"/>
      <c r="H99" s="159"/>
      <c r="I99" s="160"/>
      <c r="J99" s="161">
        <f>J165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7"/>
      <c r="C100" s="10"/>
      <c r="D100" s="158" t="s">
        <v>98</v>
      </c>
      <c r="E100" s="159"/>
      <c r="F100" s="159"/>
      <c r="G100" s="159"/>
      <c r="H100" s="159"/>
      <c r="I100" s="160"/>
      <c r="J100" s="161">
        <f>J167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99</v>
      </c>
      <c r="E101" s="159"/>
      <c r="F101" s="159"/>
      <c r="G101" s="159"/>
      <c r="H101" s="159"/>
      <c r="I101" s="160"/>
      <c r="J101" s="161">
        <f>J179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100</v>
      </c>
      <c r="E102" s="159"/>
      <c r="F102" s="159"/>
      <c r="G102" s="159"/>
      <c r="H102" s="159"/>
      <c r="I102" s="160"/>
      <c r="J102" s="161">
        <f>J213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101</v>
      </c>
      <c r="E103" s="159"/>
      <c r="F103" s="159"/>
      <c r="G103" s="159"/>
      <c r="H103" s="159"/>
      <c r="I103" s="160"/>
      <c r="J103" s="161">
        <f>J219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2"/>
      <c r="C104" s="9"/>
      <c r="D104" s="153" t="s">
        <v>102</v>
      </c>
      <c r="E104" s="154"/>
      <c r="F104" s="154"/>
      <c r="G104" s="154"/>
      <c r="H104" s="154"/>
      <c r="I104" s="155"/>
      <c r="J104" s="156">
        <f>J221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7"/>
      <c r="C105" s="10"/>
      <c r="D105" s="158" t="s">
        <v>103</v>
      </c>
      <c r="E105" s="159"/>
      <c r="F105" s="159"/>
      <c r="G105" s="159"/>
      <c r="H105" s="159"/>
      <c r="I105" s="160"/>
      <c r="J105" s="161">
        <f>J222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6"/>
      <c r="B106" s="37"/>
      <c r="C106" s="36"/>
      <c r="D106" s="36"/>
      <c r="E106" s="36"/>
      <c r="F106" s="36"/>
      <c r="G106" s="36"/>
      <c r="H106" s="36"/>
      <c r="I106" s="122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58"/>
      <c r="C107" s="59"/>
      <c r="D107" s="59"/>
      <c r="E107" s="59"/>
      <c r="F107" s="59"/>
      <c r="G107" s="59"/>
      <c r="H107" s="59"/>
      <c r="I107" s="146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0"/>
      <c r="C111" s="61"/>
      <c r="D111" s="61"/>
      <c r="E111" s="61"/>
      <c r="F111" s="61"/>
      <c r="G111" s="61"/>
      <c r="H111" s="61"/>
      <c r="I111" s="147"/>
      <c r="J111" s="61"/>
      <c r="K111" s="61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104</v>
      </c>
      <c r="D112" s="36"/>
      <c r="E112" s="36"/>
      <c r="F112" s="36"/>
      <c r="G112" s="36"/>
      <c r="H112" s="36"/>
      <c r="I112" s="122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122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6"/>
      <c r="E114" s="36"/>
      <c r="F114" s="36"/>
      <c r="G114" s="36"/>
      <c r="H114" s="36"/>
      <c r="I114" s="122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121" t="str">
        <f>E7</f>
        <v>REKONSTRUKCE NÁMĚSTÍČKA NA SKÁLE, KOSTELEC NAD ORLICÍ</v>
      </c>
      <c r="F115" s="30"/>
      <c r="G115" s="30"/>
      <c r="H115" s="30"/>
      <c r="I115" s="122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88</v>
      </c>
      <c r="D116" s="36"/>
      <c r="E116" s="36"/>
      <c r="F116" s="36"/>
      <c r="G116" s="36"/>
      <c r="H116" s="36"/>
      <c r="I116" s="122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E9</f>
        <v>SO 302 - Kanalizace</v>
      </c>
      <c r="F117" s="36"/>
      <c r="G117" s="36"/>
      <c r="H117" s="36"/>
      <c r="I117" s="122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122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F12</f>
        <v xml:space="preserve"> </v>
      </c>
      <c r="G119" s="36"/>
      <c r="H119" s="36"/>
      <c r="I119" s="123" t="s">
        <v>22</v>
      </c>
      <c r="J119" s="67" t="str">
        <f>IF(J12="","",J12)</f>
        <v>6. 11. 2020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122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E15</f>
        <v xml:space="preserve"> </v>
      </c>
      <c r="G121" s="36"/>
      <c r="H121" s="36"/>
      <c r="I121" s="123" t="s">
        <v>29</v>
      </c>
      <c r="J121" s="34" t="str">
        <f>E21</f>
        <v xml:space="preserve"> 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6"/>
      <c r="E122" s="36"/>
      <c r="F122" s="25" t="str">
        <f>IF(E18="","",E18)</f>
        <v>Vyplň údaj</v>
      </c>
      <c r="G122" s="36"/>
      <c r="H122" s="36"/>
      <c r="I122" s="123" t="s">
        <v>31</v>
      </c>
      <c r="J122" s="34" t="str">
        <f>E24</f>
        <v xml:space="preserve"> 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122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62"/>
      <c r="B124" s="163"/>
      <c r="C124" s="164" t="s">
        <v>105</v>
      </c>
      <c r="D124" s="165" t="s">
        <v>58</v>
      </c>
      <c r="E124" s="165" t="s">
        <v>54</v>
      </c>
      <c r="F124" s="165" t="s">
        <v>55</v>
      </c>
      <c r="G124" s="165" t="s">
        <v>106</v>
      </c>
      <c r="H124" s="165" t="s">
        <v>107</v>
      </c>
      <c r="I124" s="166" t="s">
        <v>108</v>
      </c>
      <c r="J124" s="167" t="s">
        <v>92</v>
      </c>
      <c r="K124" s="168" t="s">
        <v>109</v>
      </c>
      <c r="L124" s="169"/>
      <c r="M124" s="84" t="s">
        <v>1</v>
      </c>
      <c r="N124" s="85" t="s">
        <v>37</v>
      </c>
      <c r="O124" s="85" t="s">
        <v>110</v>
      </c>
      <c r="P124" s="85" t="s">
        <v>111</v>
      </c>
      <c r="Q124" s="85" t="s">
        <v>112</v>
      </c>
      <c r="R124" s="85" t="s">
        <v>113</v>
      </c>
      <c r="S124" s="85" t="s">
        <v>114</v>
      </c>
      <c r="T124" s="86" t="s">
        <v>115</v>
      </c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</row>
    <row r="125" s="2" customFormat="1" ht="22.8" customHeight="1">
      <c r="A125" s="36"/>
      <c r="B125" s="37"/>
      <c r="C125" s="91" t="s">
        <v>116</v>
      </c>
      <c r="D125" s="36"/>
      <c r="E125" s="36"/>
      <c r="F125" s="36"/>
      <c r="G125" s="36"/>
      <c r="H125" s="36"/>
      <c r="I125" s="122"/>
      <c r="J125" s="170">
        <f>BK125</f>
        <v>0</v>
      </c>
      <c r="K125" s="36"/>
      <c r="L125" s="37"/>
      <c r="M125" s="87"/>
      <c r="N125" s="71"/>
      <c r="O125" s="88"/>
      <c r="P125" s="171">
        <f>P126+P221</f>
        <v>0</v>
      </c>
      <c r="Q125" s="88"/>
      <c r="R125" s="171">
        <f>R126+R221</f>
        <v>321.93221526000002</v>
      </c>
      <c r="S125" s="88"/>
      <c r="T125" s="172">
        <f>T126+T221</f>
        <v>4.3040000000000003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72</v>
      </c>
      <c r="AU125" s="17" t="s">
        <v>94</v>
      </c>
      <c r="BK125" s="173">
        <f>BK126+BK221</f>
        <v>0</v>
      </c>
    </row>
    <row r="126" s="12" customFormat="1" ht="25.92" customHeight="1">
      <c r="A126" s="12"/>
      <c r="B126" s="174"/>
      <c r="C126" s="12"/>
      <c r="D126" s="175" t="s">
        <v>72</v>
      </c>
      <c r="E126" s="176" t="s">
        <v>117</v>
      </c>
      <c r="F126" s="176" t="s">
        <v>118</v>
      </c>
      <c r="G126" s="12"/>
      <c r="H126" s="12"/>
      <c r="I126" s="177"/>
      <c r="J126" s="178">
        <f>BK126</f>
        <v>0</v>
      </c>
      <c r="K126" s="12"/>
      <c r="L126" s="174"/>
      <c r="M126" s="179"/>
      <c r="N126" s="180"/>
      <c r="O126" s="180"/>
      <c r="P126" s="181">
        <f>P127+P165+P167+P179+P213+P219</f>
        <v>0</v>
      </c>
      <c r="Q126" s="180"/>
      <c r="R126" s="181">
        <f>R127+R165+R167+R179+R213+R219</f>
        <v>321.93221526000002</v>
      </c>
      <c r="S126" s="180"/>
      <c r="T126" s="182">
        <f>T127+T165+T167+T179+T213+T219</f>
        <v>4.3040000000000003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5" t="s">
        <v>81</v>
      </c>
      <c r="AT126" s="183" t="s">
        <v>72</v>
      </c>
      <c r="AU126" s="183" t="s">
        <v>73</v>
      </c>
      <c r="AY126" s="175" t="s">
        <v>119</v>
      </c>
      <c r="BK126" s="184">
        <f>BK127+BK165+BK167+BK179+BK213+BK219</f>
        <v>0</v>
      </c>
    </row>
    <row r="127" s="12" customFormat="1" ht="22.8" customHeight="1">
      <c r="A127" s="12"/>
      <c r="B127" s="174"/>
      <c r="C127" s="12"/>
      <c r="D127" s="175" t="s">
        <v>72</v>
      </c>
      <c r="E127" s="185" t="s">
        <v>81</v>
      </c>
      <c r="F127" s="185" t="s">
        <v>120</v>
      </c>
      <c r="G127" s="12"/>
      <c r="H127" s="12"/>
      <c r="I127" s="177"/>
      <c r="J127" s="186">
        <f>BK127</f>
        <v>0</v>
      </c>
      <c r="K127" s="12"/>
      <c r="L127" s="174"/>
      <c r="M127" s="179"/>
      <c r="N127" s="180"/>
      <c r="O127" s="180"/>
      <c r="P127" s="181">
        <f>SUM(P128:P164)</f>
        <v>0</v>
      </c>
      <c r="Q127" s="180"/>
      <c r="R127" s="181">
        <f>SUM(R128:R164)</f>
        <v>298.56934000000001</v>
      </c>
      <c r="S127" s="180"/>
      <c r="T127" s="182">
        <f>SUM(T128:T164)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5" t="s">
        <v>81</v>
      </c>
      <c r="AT127" s="183" t="s">
        <v>72</v>
      </c>
      <c r="AU127" s="183" t="s">
        <v>81</v>
      </c>
      <c r="AY127" s="175" t="s">
        <v>119</v>
      </c>
      <c r="BK127" s="184">
        <f>SUM(BK128:BK164)</f>
        <v>0</v>
      </c>
    </row>
    <row r="128" s="2" customFormat="1" ht="16.5" customHeight="1">
      <c r="A128" s="36"/>
      <c r="B128" s="187"/>
      <c r="C128" s="188" t="s">
        <v>81</v>
      </c>
      <c r="D128" s="188" t="s">
        <v>121</v>
      </c>
      <c r="E128" s="189" t="s">
        <v>122</v>
      </c>
      <c r="F128" s="190" t="s">
        <v>123</v>
      </c>
      <c r="G128" s="191" t="s">
        <v>124</v>
      </c>
      <c r="H128" s="192">
        <v>15</v>
      </c>
      <c r="I128" s="193"/>
      <c r="J128" s="194">
        <f>ROUND(I128*H128,2)</f>
        <v>0</v>
      </c>
      <c r="K128" s="195"/>
      <c r="L128" s="37"/>
      <c r="M128" s="196" t="s">
        <v>1</v>
      </c>
      <c r="N128" s="197" t="s">
        <v>38</v>
      </c>
      <c r="O128" s="75"/>
      <c r="P128" s="198">
        <f>O128*H128</f>
        <v>0</v>
      </c>
      <c r="Q128" s="198">
        <v>0.0078700000000000003</v>
      </c>
      <c r="R128" s="198">
        <f>Q128*H128</f>
        <v>0.11805</v>
      </c>
      <c r="S128" s="198">
        <v>0</v>
      </c>
      <c r="T128" s="19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0" t="s">
        <v>125</v>
      </c>
      <c r="AT128" s="200" t="s">
        <v>121</v>
      </c>
      <c r="AU128" s="200" t="s">
        <v>83</v>
      </c>
      <c r="AY128" s="17" t="s">
        <v>119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81</v>
      </c>
      <c r="BK128" s="201">
        <f>ROUND(I128*H128,2)</f>
        <v>0</v>
      </c>
      <c r="BL128" s="17" t="s">
        <v>125</v>
      </c>
      <c r="BM128" s="200" t="s">
        <v>126</v>
      </c>
    </row>
    <row r="129" s="2" customFormat="1" ht="21.75" customHeight="1">
      <c r="A129" s="36"/>
      <c r="B129" s="187"/>
      <c r="C129" s="188" t="s">
        <v>83</v>
      </c>
      <c r="D129" s="188" t="s">
        <v>121</v>
      </c>
      <c r="E129" s="189" t="s">
        <v>127</v>
      </c>
      <c r="F129" s="190" t="s">
        <v>128</v>
      </c>
      <c r="G129" s="191" t="s">
        <v>129</v>
      </c>
      <c r="H129" s="192">
        <v>360</v>
      </c>
      <c r="I129" s="193"/>
      <c r="J129" s="194">
        <f>ROUND(I129*H129,2)</f>
        <v>0</v>
      </c>
      <c r="K129" s="195"/>
      <c r="L129" s="37"/>
      <c r="M129" s="196" t="s">
        <v>1</v>
      </c>
      <c r="N129" s="197" t="s">
        <v>38</v>
      </c>
      <c r="O129" s="75"/>
      <c r="P129" s="198">
        <f>O129*H129</f>
        <v>0</v>
      </c>
      <c r="Q129" s="198">
        <v>3.0000000000000001E-05</v>
      </c>
      <c r="R129" s="198">
        <f>Q129*H129</f>
        <v>0.010800000000000001</v>
      </c>
      <c r="S129" s="198">
        <v>0</v>
      </c>
      <c r="T129" s="19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125</v>
      </c>
      <c r="AT129" s="200" t="s">
        <v>121</v>
      </c>
      <c r="AU129" s="200" t="s">
        <v>83</v>
      </c>
      <c r="AY129" s="17" t="s">
        <v>119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81</v>
      </c>
      <c r="BK129" s="201">
        <f>ROUND(I129*H129,2)</f>
        <v>0</v>
      </c>
      <c r="BL129" s="17" t="s">
        <v>125</v>
      </c>
      <c r="BM129" s="200" t="s">
        <v>130</v>
      </c>
    </row>
    <row r="130" s="13" customFormat="1">
      <c r="A130" s="13"/>
      <c r="B130" s="202"/>
      <c r="C130" s="13"/>
      <c r="D130" s="203" t="s">
        <v>131</v>
      </c>
      <c r="E130" s="204" t="s">
        <v>1</v>
      </c>
      <c r="F130" s="205" t="s">
        <v>132</v>
      </c>
      <c r="G130" s="13"/>
      <c r="H130" s="206">
        <v>360</v>
      </c>
      <c r="I130" s="207"/>
      <c r="J130" s="13"/>
      <c r="K130" s="13"/>
      <c r="L130" s="202"/>
      <c r="M130" s="208"/>
      <c r="N130" s="209"/>
      <c r="O130" s="209"/>
      <c r="P130" s="209"/>
      <c r="Q130" s="209"/>
      <c r="R130" s="209"/>
      <c r="S130" s="209"/>
      <c r="T130" s="21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4" t="s">
        <v>131</v>
      </c>
      <c r="AU130" s="204" t="s">
        <v>83</v>
      </c>
      <c r="AV130" s="13" t="s">
        <v>83</v>
      </c>
      <c r="AW130" s="13" t="s">
        <v>30</v>
      </c>
      <c r="AX130" s="13" t="s">
        <v>81</v>
      </c>
      <c r="AY130" s="204" t="s">
        <v>119</v>
      </c>
    </row>
    <row r="131" s="2" customFormat="1" ht="21.75" customHeight="1">
      <c r="A131" s="36"/>
      <c r="B131" s="187"/>
      <c r="C131" s="188" t="s">
        <v>133</v>
      </c>
      <c r="D131" s="188" t="s">
        <v>121</v>
      </c>
      <c r="E131" s="189" t="s">
        <v>134</v>
      </c>
      <c r="F131" s="190" t="s">
        <v>135</v>
      </c>
      <c r="G131" s="191" t="s">
        <v>136</v>
      </c>
      <c r="H131" s="192">
        <v>30</v>
      </c>
      <c r="I131" s="193"/>
      <c r="J131" s="194">
        <f>ROUND(I131*H131,2)</f>
        <v>0</v>
      </c>
      <c r="K131" s="195"/>
      <c r="L131" s="37"/>
      <c r="M131" s="196" t="s">
        <v>1</v>
      </c>
      <c r="N131" s="197" t="s">
        <v>38</v>
      </c>
      <c r="O131" s="75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0" t="s">
        <v>125</v>
      </c>
      <c r="AT131" s="200" t="s">
        <v>121</v>
      </c>
      <c r="AU131" s="200" t="s">
        <v>83</v>
      </c>
      <c r="AY131" s="17" t="s">
        <v>119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81</v>
      </c>
      <c r="BK131" s="201">
        <f>ROUND(I131*H131,2)</f>
        <v>0</v>
      </c>
      <c r="BL131" s="17" t="s">
        <v>125</v>
      </c>
      <c r="BM131" s="200" t="s">
        <v>137</v>
      </c>
    </row>
    <row r="132" s="2" customFormat="1" ht="21.75" customHeight="1">
      <c r="A132" s="36"/>
      <c r="B132" s="187"/>
      <c r="C132" s="188" t="s">
        <v>125</v>
      </c>
      <c r="D132" s="188" t="s">
        <v>121</v>
      </c>
      <c r="E132" s="189" t="s">
        <v>138</v>
      </c>
      <c r="F132" s="190" t="s">
        <v>139</v>
      </c>
      <c r="G132" s="191" t="s">
        <v>124</v>
      </c>
      <c r="H132" s="192">
        <v>18</v>
      </c>
      <c r="I132" s="193"/>
      <c r="J132" s="194">
        <f>ROUND(I132*H132,2)</f>
        <v>0</v>
      </c>
      <c r="K132" s="195"/>
      <c r="L132" s="37"/>
      <c r="M132" s="196" t="s">
        <v>1</v>
      </c>
      <c r="N132" s="197" t="s">
        <v>38</v>
      </c>
      <c r="O132" s="75"/>
      <c r="P132" s="198">
        <f>O132*H132</f>
        <v>0</v>
      </c>
      <c r="Q132" s="198">
        <v>0.0086800000000000002</v>
      </c>
      <c r="R132" s="198">
        <f>Q132*H132</f>
        <v>0.15623999999999999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125</v>
      </c>
      <c r="AT132" s="200" t="s">
        <v>121</v>
      </c>
      <c r="AU132" s="200" t="s">
        <v>83</v>
      </c>
      <c r="AY132" s="17" t="s">
        <v>119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81</v>
      </c>
      <c r="BK132" s="201">
        <f>ROUND(I132*H132,2)</f>
        <v>0</v>
      </c>
      <c r="BL132" s="17" t="s">
        <v>125</v>
      </c>
      <c r="BM132" s="200" t="s">
        <v>140</v>
      </c>
    </row>
    <row r="133" s="13" customFormat="1">
      <c r="A133" s="13"/>
      <c r="B133" s="202"/>
      <c r="C133" s="13"/>
      <c r="D133" s="203" t="s">
        <v>131</v>
      </c>
      <c r="E133" s="204" t="s">
        <v>1</v>
      </c>
      <c r="F133" s="205" t="s">
        <v>141</v>
      </c>
      <c r="G133" s="13"/>
      <c r="H133" s="206">
        <v>10.5</v>
      </c>
      <c r="I133" s="207"/>
      <c r="J133" s="13"/>
      <c r="K133" s="13"/>
      <c r="L133" s="202"/>
      <c r="M133" s="208"/>
      <c r="N133" s="209"/>
      <c r="O133" s="209"/>
      <c r="P133" s="209"/>
      <c r="Q133" s="209"/>
      <c r="R133" s="209"/>
      <c r="S133" s="209"/>
      <c r="T133" s="21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4" t="s">
        <v>131</v>
      </c>
      <c r="AU133" s="204" t="s">
        <v>83</v>
      </c>
      <c r="AV133" s="13" t="s">
        <v>83</v>
      </c>
      <c r="AW133" s="13" t="s">
        <v>30</v>
      </c>
      <c r="AX133" s="13" t="s">
        <v>73</v>
      </c>
      <c r="AY133" s="204" t="s">
        <v>119</v>
      </c>
    </row>
    <row r="134" s="13" customFormat="1">
      <c r="A134" s="13"/>
      <c r="B134" s="202"/>
      <c r="C134" s="13"/>
      <c r="D134" s="203" t="s">
        <v>131</v>
      </c>
      <c r="E134" s="204" t="s">
        <v>1</v>
      </c>
      <c r="F134" s="205" t="s">
        <v>142</v>
      </c>
      <c r="G134" s="13"/>
      <c r="H134" s="206">
        <v>7.5</v>
      </c>
      <c r="I134" s="207"/>
      <c r="J134" s="13"/>
      <c r="K134" s="13"/>
      <c r="L134" s="202"/>
      <c r="M134" s="208"/>
      <c r="N134" s="209"/>
      <c r="O134" s="209"/>
      <c r="P134" s="209"/>
      <c r="Q134" s="209"/>
      <c r="R134" s="209"/>
      <c r="S134" s="209"/>
      <c r="T134" s="21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4" t="s">
        <v>131</v>
      </c>
      <c r="AU134" s="204" t="s">
        <v>83</v>
      </c>
      <c r="AV134" s="13" t="s">
        <v>83</v>
      </c>
      <c r="AW134" s="13" t="s">
        <v>30</v>
      </c>
      <c r="AX134" s="13" t="s">
        <v>73</v>
      </c>
      <c r="AY134" s="204" t="s">
        <v>119</v>
      </c>
    </row>
    <row r="135" s="14" customFormat="1">
      <c r="A135" s="14"/>
      <c r="B135" s="211"/>
      <c r="C135" s="14"/>
      <c r="D135" s="203" t="s">
        <v>131</v>
      </c>
      <c r="E135" s="212" t="s">
        <v>1</v>
      </c>
      <c r="F135" s="213" t="s">
        <v>143</v>
      </c>
      <c r="G135" s="14"/>
      <c r="H135" s="214">
        <v>18</v>
      </c>
      <c r="I135" s="215"/>
      <c r="J135" s="14"/>
      <c r="K135" s="14"/>
      <c r="L135" s="211"/>
      <c r="M135" s="216"/>
      <c r="N135" s="217"/>
      <c r="O135" s="217"/>
      <c r="P135" s="217"/>
      <c r="Q135" s="217"/>
      <c r="R135" s="217"/>
      <c r="S135" s="217"/>
      <c r="T135" s="21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12" t="s">
        <v>131</v>
      </c>
      <c r="AU135" s="212" t="s">
        <v>83</v>
      </c>
      <c r="AV135" s="14" t="s">
        <v>125</v>
      </c>
      <c r="AW135" s="14" t="s">
        <v>30</v>
      </c>
      <c r="AX135" s="14" t="s">
        <v>81</v>
      </c>
      <c r="AY135" s="212" t="s">
        <v>119</v>
      </c>
    </row>
    <row r="136" s="2" customFormat="1" ht="21.75" customHeight="1">
      <c r="A136" s="36"/>
      <c r="B136" s="187"/>
      <c r="C136" s="188" t="s">
        <v>144</v>
      </c>
      <c r="D136" s="188" t="s">
        <v>121</v>
      </c>
      <c r="E136" s="189" t="s">
        <v>145</v>
      </c>
      <c r="F136" s="190" t="s">
        <v>146</v>
      </c>
      <c r="G136" s="191" t="s">
        <v>124</v>
      </c>
      <c r="H136" s="192">
        <v>10.5</v>
      </c>
      <c r="I136" s="193"/>
      <c r="J136" s="194">
        <f>ROUND(I136*H136,2)</f>
        <v>0</v>
      </c>
      <c r="K136" s="195"/>
      <c r="L136" s="37"/>
      <c r="M136" s="196" t="s">
        <v>1</v>
      </c>
      <c r="N136" s="197" t="s">
        <v>38</v>
      </c>
      <c r="O136" s="75"/>
      <c r="P136" s="198">
        <f>O136*H136</f>
        <v>0</v>
      </c>
      <c r="Q136" s="198">
        <v>0.036900000000000002</v>
      </c>
      <c r="R136" s="198">
        <f>Q136*H136</f>
        <v>0.38745000000000002</v>
      </c>
      <c r="S136" s="198">
        <v>0</v>
      </c>
      <c r="T136" s="19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0" t="s">
        <v>125</v>
      </c>
      <c r="AT136" s="200" t="s">
        <v>121</v>
      </c>
      <c r="AU136" s="200" t="s">
        <v>83</v>
      </c>
      <c r="AY136" s="17" t="s">
        <v>119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81</v>
      </c>
      <c r="BK136" s="201">
        <f>ROUND(I136*H136,2)</f>
        <v>0</v>
      </c>
      <c r="BL136" s="17" t="s">
        <v>125</v>
      </c>
      <c r="BM136" s="200" t="s">
        <v>147</v>
      </c>
    </row>
    <row r="137" s="13" customFormat="1">
      <c r="A137" s="13"/>
      <c r="B137" s="202"/>
      <c r="C137" s="13"/>
      <c r="D137" s="203" t="s">
        <v>131</v>
      </c>
      <c r="E137" s="204" t="s">
        <v>1</v>
      </c>
      <c r="F137" s="205" t="s">
        <v>148</v>
      </c>
      <c r="G137" s="13"/>
      <c r="H137" s="206">
        <v>10.5</v>
      </c>
      <c r="I137" s="207"/>
      <c r="J137" s="13"/>
      <c r="K137" s="13"/>
      <c r="L137" s="202"/>
      <c r="M137" s="208"/>
      <c r="N137" s="209"/>
      <c r="O137" s="209"/>
      <c r="P137" s="209"/>
      <c r="Q137" s="209"/>
      <c r="R137" s="209"/>
      <c r="S137" s="209"/>
      <c r="T137" s="21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4" t="s">
        <v>131</v>
      </c>
      <c r="AU137" s="204" t="s">
        <v>83</v>
      </c>
      <c r="AV137" s="13" t="s">
        <v>83</v>
      </c>
      <c r="AW137" s="13" t="s">
        <v>30</v>
      </c>
      <c r="AX137" s="13" t="s">
        <v>81</v>
      </c>
      <c r="AY137" s="204" t="s">
        <v>119</v>
      </c>
    </row>
    <row r="138" s="2" customFormat="1" ht="21.75" customHeight="1">
      <c r="A138" s="36"/>
      <c r="B138" s="187"/>
      <c r="C138" s="188" t="s">
        <v>149</v>
      </c>
      <c r="D138" s="188" t="s">
        <v>121</v>
      </c>
      <c r="E138" s="189" t="s">
        <v>150</v>
      </c>
      <c r="F138" s="190" t="s">
        <v>151</v>
      </c>
      <c r="G138" s="191" t="s">
        <v>152</v>
      </c>
      <c r="H138" s="192">
        <v>216</v>
      </c>
      <c r="I138" s="193"/>
      <c r="J138" s="194">
        <f>ROUND(I138*H138,2)</f>
        <v>0</v>
      </c>
      <c r="K138" s="195"/>
      <c r="L138" s="37"/>
      <c r="M138" s="196" t="s">
        <v>1</v>
      </c>
      <c r="N138" s="197" t="s">
        <v>38</v>
      </c>
      <c r="O138" s="75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0" t="s">
        <v>125</v>
      </c>
      <c r="AT138" s="200" t="s">
        <v>121</v>
      </c>
      <c r="AU138" s="200" t="s">
        <v>83</v>
      </c>
      <c r="AY138" s="17" t="s">
        <v>119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81</v>
      </c>
      <c r="BK138" s="201">
        <f>ROUND(I138*H138,2)</f>
        <v>0</v>
      </c>
      <c r="BL138" s="17" t="s">
        <v>125</v>
      </c>
      <c r="BM138" s="200" t="s">
        <v>153</v>
      </c>
    </row>
    <row r="139" s="13" customFormat="1">
      <c r="A139" s="13"/>
      <c r="B139" s="202"/>
      <c r="C139" s="13"/>
      <c r="D139" s="203" t="s">
        <v>131</v>
      </c>
      <c r="E139" s="204" t="s">
        <v>1</v>
      </c>
      <c r="F139" s="205" t="s">
        <v>154</v>
      </c>
      <c r="G139" s="13"/>
      <c r="H139" s="206">
        <v>216</v>
      </c>
      <c r="I139" s="207"/>
      <c r="J139" s="13"/>
      <c r="K139" s="13"/>
      <c r="L139" s="202"/>
      <c r="M139" s="208"/>
      <c r="N139" s="209"/>
      <c r="O139" s="209"/>
      <c r="P139" s="209"/>
      <c r="Q139" s="209"/>
      <c r="R139" s="209"/>
      <c r="S139" s="209"/>
      <c r="T139" s="21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4" t="s">
        <v>131</v>
      </c>
      <c r="AU139" s="204" t="s">
        <v>83</v>
      </c>
      <c r="AV139" s="13" t="s">
        <v>83</v>
      </c>
      <c r="AW139" s="13" t="s">
        <v>30</v>
      </c>
      <c r="AX139" s="13" t="s">
        <v>81</v>
      </c>
      <c r="AY139" s="204" t="s">
        <v>119</v>
      </c>
    </row>
    <row r="140" s="2" customFormat="1" ht="21.75" customHeight="1">
      <c r="A140" s="36"/>
      <c r="B140" s="187"/>
      <c r="C140" s="188" t="s">
        <v>155</v>
      </c>
      <c r="D140" s="188" t="s">
        <v>121</v>
      </c>
      <c r="E140" s="189" t="s">
        <v>156</v>
      </c>
      <c r="F140" s="190" t="s">
        <v>157</v>
      </c>
      <c r="G140" s="191" t="s">
        <v>152</v>
      </c>
      <c r="H140" s="192">
        <v>68.400000000000006</v>
      </c>
      <c r="I140" s="193"/>
      <c r="J140" s="194">
        <f>ROUND(I140*H140,2)</f>
        <v>0</v>
      </c>
      <c r="K140" s="195"/>
      <c r="L140" s="37"/>
      <c r="M140" s="196" t="s">
        <v>1</v>
      </c>
      <c r="N140" s="197" t="s">
        <v>38</v>
      </c>
      <c r="O140" s="75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0" t="s">
        <v>125</v>
      </c>
      <c r="AT140" s="200" t="s">
        <v>121</v>
      </c>
      <c r="AU140" s="200" t="s">
        <v>83</v>
      </c>
      <c r="AY140" s="17" t="s">
        <v>119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81</v>
      </c>
      <c r="BK140" s="201">
        <f>ROUND(I140*H140,2)</f>
        <v>0</v>
      </c>
      <c r="BL140" s="17" t="s">
        <v>125</v>
      </c>
      <c r="BM140" s="200" t="s">
        <v>158</v>
      </c>
    </row>
    <row r="141" s="13" customFormat="1">
      <c r="A141" s="13"/>
      <c r="B141" s="202"/>
      <c r="C141" s="13"/>
      <c r="D141" s="203" t="s">
        <v>131</v>
      </c>
      <c r="E141" s="204" t="s">
        <v>1</v>
      </c>
      <c r="F141" s="205" t="s">
        <v>159</v>
      </c>
      <c r="G141" s="13"/>
      <c r="H141" s="206">
        <v>68.400000000000006</v>
      </c>
      <c r="I141" s="207"/>
      <c r="J141" s="13"/>
      <c r="K141" s="13"/>
      <c r="L141" s="202"/>
      <c r="M141" s="208"/>
      <c r="N141" s="209"/>
      <c r="O141" s="209"/>
      <c r="P141" s="209"/>
      <c r="Q141" s="209"/>
      <c r="R141" s="209"/>
      <c r="S141" s="209"/>
      <c r="T141" s="21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4" t="s">
        <v>131</v>
      </c>
      <c r="AU141" s="204" t="s">
        <v>83</v>
      </c>
      <c r="AV141" s="13" t="s">
        <v>83</v>
      </c>
      <c r="AW141" s="13" t="s">
        <v>30</v>
      </c>
      <c r="AX141" s="13" t="s">
        <v>81</v>
      </c>
      <c r="AY141" s="204" t="s">
        <v>119</v>
      </c>
    </row>
    <row r="142" s="2" customFormat="1" ht="16.5" customHeight="1">
      <c r="A142" s="36"/>
      <c r="B142" s="187"/>
      <c r="C142" s="188" t="s">
        <v>160</v>
      </c>
      <c r="D142" s="188" t="s">
        <v>121</v>
      </c>
      <c r="E142" s="189" t="s">
        <v>161</v>
      </c>
      <c r="F142" s="190" t="s">
        <v>162</v>
      </c>
      <c r="G142" s="191" t="s">
        <v>163</v>
      </c>
      <c r="H142" s="192">
        <v>360</v>
      </c>
      <c r="I142" s="193"/>
      <c r="J142" s="194">
        <f>ROUND(I142*H142,2)</f>
        <v>0</v>
      </c>
      <c r="K142" s="195"/>
      <c r="L142" s="37"/>
      <c r="M142" s="196" t="s">
        <v>1</v>
      </c>
      <c r="N142" s="197" t="s">
        <v>38</v>
      </c>
      <c r="O142" s="75"/>
      <c r="P142" s="198">
        <f>O142*H142</f>
        <v>0</v>
      </c>
      <c r="Q142" s="198">
        <v>0.00058</v>
      </c>
      <c r="R142" s="198">
        <f>Q142*H142</f>
        <v>0.20880000000000001</v>
      </c>
      <c r="S142" s="198">
        <v>0</v>
      </c>
      <c r="T142" s="19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0" t="s">
        <v>125</v>
      </c>
      <c r="AT142" s="200" t="s">
        <v>121</v>
      </c>
      <c r="AU142" s="200" t="s">
        <v>83</v>
      </c>
      <c r="AY142" s="17" t="s">
        <v>119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81</v>
      </c>
      <c r="BK142" s="201">
        <f>ROUND(I142*H142,2)</f>
        <v>0</v>
      </c>
      <c r="BL142" s="17" t="s">
        <v>125</v>
      </c>
      <c r="BM142" s="200" t="s">
        <v>164</v>
      </c>
    </row>
    <row r="143" s="13" customFormat="1">
      <c r="A143" s="13"/>
      <c r="B143" s="202"/>
      <c r="C143" s="13"/>
      <c r="D143" s="203" t="s">
        <v>131</v>
      </c>
      <c r="E143" s="204" t="s">
        <v>1</v>
      </c>
      <c r="F143" s="205" t="s">
        <v>165</v>
      </c>
      <c r="G143" s="13"/>
      <c r="H143" s="206">
        <v>360</v>
      </c>
      <c r="I143" s="207"/>
      <c r="J143" s="13"/>
      <c r="K143" s="13"/>
      <c r="L143" s="202"/>
      <c r="M143" s="208"/>
      <c r="N143" s="209"/>
      <c r="O143" s="209"/>
      <c r="P143" s="209"/>
      <c r="Q143" s="209"/>
      <c r="R143" s="209"/>
      <c r="S143" s="209"/>
      <c r="T143" s="21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4" t="s">
        <v>131</v>
      </c>
      <c r="AU143" s="204" t="s">
        <v>83</v>
      </c>
      <c r="AV143" s="13" t="s">
        <v>83</v>
      </c>
      <c r="AW143" s="13" t="s">
        <v>30</v>
      </c>
      <c r="AX143" s="13" t="s">
        <v>81</v>
      </c>
      <c r="AY143" s="204" t="s">
        <v>119</v>
      </c>
    </row>
    <row r="144" s="2" customFormat="1" ht="16.5" customHeight="1">
      <c r="A144" s="36"/>
      <c r="B144" s="187"/>
      <c r="C144" s="188" t="s">
        <v>166</v>
      </c>
      <c r="D144" s="188" t="s">
        <v>121</v>
      </c>
      <c r="E144" s="189" t="s">
        <v>167</v>
      </c>
      <c r="F144" s="190" t="s">
        <v>168</v>
      </c>
      <c r="G144" s="191" t="s">
        <v>163</v>
      </c>
      <c r="H144" s="192">
        <v>360</v>
      </c>
      <c r="I144" s="193"/>
      <c r="J144" s="194">
        <f>ROUND(I144*H144,2)</f>
        <v>0</v>
      </c>
      <c r="K144" s="195"/>
      <c r="L144" s="37"/>
      <c r="M144" s="196" t="s">
        <v>1</v>
      </c>
      <c r="N144" s="197" t="s">
        <v>38</v>
      </c>
      <c r="O144" s="75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125</v>
      </c>
      <c r="AT144" s="200" t="s">
        <v>121</v>
      </c>
      <c r="AU144" s="200" t="s">
        <v>83</v>
      </c>
      <c r="AY144" s="17" t="s">
        <v>119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81</v>
      </c>
      <c r="BK144" s="201">
        <f>ROUND(I144*H144,2)</f>
        <v>0</v>
      </c>
      <c r="BL144" s="17" t="s">
        <v>125</v>
      </c>
      <c r="BM144" s="200" t="s">
        <v>169</v>
      </c>
    </row>
    <row r="145" s="2" customFormat="1" ht="21.75" customHeight="1">
      <c r="A145" s="36"/>
      <c r="B145" s="187"/>
      <c r="C145" s="188" t="s">
        <v>170</v>
      </c>
      <c r="D145" s="188" t="s">
        <v>121</v>
      </c>
      <c r="E145" s="189" t="s">
        <v>171</v>
      </c>
      <c r="F145" s="190" t="s">
        <v>172</v>
      </c>
      <c r="G145" s="191" t="s">
        <v>152</v>
      </c>
      <c r="H145" s="192">
        <v>216</v>
      </c>
      <c r="I145" s="193"/>
      <c r="J145" s="194">
        <f>ROUND(I145*H145,2)</f>
        <v>0</v>
      </c>
      <c r="K145" s="195"/>
      <c r="L145" s="37"/>
      <c r="M145" s="196" t="s">
        <v>1</v>
      </c>
      <c r="N145" s="197" t="s">
        <v>38</v>
      </c>
      <c r="O145" s="75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0" t="s">
        <v>125</v>
      </c>
      <c r="AT145" s="200" t="s">
        <v>121</v>
      </c>
      <c r="AU145" s="200" t="s">
        <v>83</v>
      </c>
      <c r="AY145" s="17" t="s">
        <v>119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81</v>
      </c>
      <c r="BK145" s="201">
        <f>ROUND(I145*H145,2)</f>
        <v>0</v>
      </c>
      <c r="BL145" s="17" t="s">
        <v>125</v>
      </c>
      <c r="BM145" s="200" t="s">
        <v>173</v>
      </c>
    </row>
    <row r="146" s="2" customFormat="1" ht="33" customHeight="1">
      <c r="A146" s="36"/>
      <c r="B146" s="187"/>
      <c r="C146" s="188" t="s">
        <v>174</v>
      </c>
      <c r="D146" s="188" t="s">
        <v>121</v>
      </c>
      <c r="E146" s="189" t="s">
        <v>175</v>
      </c>
      <c r="F146" s="190" t="s">
        <v>176</v>
      </c>
      <c r="G146" s="191" t="s">
        <v>152</v>
      </c>
      <c r="H146" s="192">
        <v>864</v>
      </c>
      <c r="I146" s="193"/>
      <c r="J146" s="194">
        <f>ROUND(I146*H146,2)</f>
        <v>0</v>
      </c>
      <c r="K146" s="195"/>
      <c r="L146" s="37"/>
      <c r="M146" s="196" t="s">
        <v>1</v>
      </c>
      <c r="N146" s="197" t="s">
        <v>38</v>
      </c>
      <c r="O146" s="75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0" t="s">
        <v>125</v>
      </c>
      <c r="AT146" s="200" t="s">
        <v>121</v>
      </c>
      <c r="AU146" s="200" t="s">
        <v>83</v>
      </c>
      <c r="AY146" s="17" t="s">
        <v>119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81</v>
      </c>
      <c r="BK146" s="201">
        <f>ROUND(I146*H146,2)</f>
        <v>0</v>
      </c>
      <c r="BL146" s="17" t="s">
        <v>125</v>
      </c>
      <c r="BM146" s="200" t="s">
        <v>177</v>
      </c>
    </row>
    <row r="147" s="13" customFormat="1">
      <c r="A147" s="13"/>
      <c r="B147" s="202"/>
      <c r="C147" s="13"/>
      <c r="D147" s="203" t="s">
        <v>131</v>
      </c>
      <c r="E147" s="204" t="s">
        <v>1</v>
      </c>
      <c r="F147" s="205" t="s">
        <v>178</v>
      </c>
      <c r="G147" s="13"/>
      <c r="H147" s="206">
        <v>864</v>
      </c>
      <c r="I147" s="207"/>
      <c r="J147" s="13"/>
      <c r="K147" s="13"/>
      <c r="L147" s="202"/>
      <c r="M147" s="208"/>
      <c r="N147" s="209"/>
      <c r="O147" s="209"/>
      <c r="P147" s="209"/>
      <c r="Q147" s="209"/>
      <c r="R147" s="209"/>
      <c r="S147" s="209"/>
      <c r="T147" s="21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4" t="s">
        <v>131</v>
      </c>
      <c r="AU147" s="204" t="s">
        <v>83</v>
      </c>
      <c r="AV147" s="13" t="s">
        <v>83</v>
      </c>
      <c r="AW147" s="13" t="s">
        <v>30</v>
      </c>
      <c r="AX147" s="13" t="s">
        <v>81</v>
      </c>
      <c r="AY147" s="204" t="s">
        <v>119</v>
      </c>
    </row>
    <row r="148" s="2" customFormat="1" ht="21.75" customHeight="1">
      <c r="A148" s="36"/>
      <c r="B148" s="187"/>
      <c r="C148" s="188" t="s">
        <v>179</v>
      </c>
      <c r="D148" s="188" t="s">
        <v>121</v>
      </c>
      <c r="E148" s="189" t="s">
        <v>180</v>
      </c>
      <c r="F148" s="190" t="s">
        <v>181</v>
      </c>
      <c r="G148" s="191" t="s">
        <v>182</v>
      </c>
      <c r="H148" s="192">
        <v>388.80000000000001</v>
      </c>
      <c r="I148" s="193"/>
      <c r="J148" s="194">
        <f>ROUND(I148*H148,2)</f>
        <v>0</v>
      </c>
      <c r="K148" s="195"/>
      <c r="L148" s="37"/>
      <c r="M148" s="196" t="s">
        <v>1</v>
      </c>
      <c r="N148" s="197" t="s">
        <v>38</v>
      </c>
      <c r="O148" s="75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0" t="s">
        <v>125</v>
      </c>
      <c r="AT148" s="200" t="s">
        <v>121</v>
      </c>
      <c r="AU148" s="200" t="s">
        <v>83</v>
      </c>
      <c r="AY148" s="17" t="s">
        <v>119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81</v>
      </c>
      <c r="BK148" s="201">
        <f>ROUND(I148*H148,2)</f>
        <v>0</v>
      </c>
      <c r="BL148" s="17" t="s">
        <v>125</v>
      </c>
      <c r="BM148" s="200" t="s">
        <v>183</v>
      </c>
    </row>
    <row r="149" s="13" customFormat="1">
      <c r="A149" s="13"/>
      <c r="B149" s="202"/>
      <c r="C149" s="13"/>
      <c r="D149" s="203" t="s">
        <v>131</v>
      </c>
      <c r="E149" s="204" t="s">
        <v>1</v>
      </c>
      <c r="F149" s="205" t="s">
        <v>184</v>
      </c>
      <c r="G149" s="13"/>
      <c r="H149" s="206">
        <v>388.80000000000001</v>
      </c>
      <c r="I149" s="207"/>
      <c r="J149" s="13"/>
      <c r="K149" s="13"/>
      <c r="L149" s="202"/>
      <c r="M149" s="208"/>
      <c r="N149" s="209"/>
      <c r="O149" s="209"/>
      <c r="P149" s="209"/>
      <c r="Q149" s="209"/>
      <c r="R149" s="209"/>
      <c r="S149" s="209"/>
      <c r="T149" s="21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4" t="s">
        <v>131</v>
      </c>
      <c r="AU149" s="204" t="s">
        <v>83</v>
      </c>
      <c r="AV149" s="13" t="s">
        <v>83</v>
      </c>
      <c r="AW149" s="13" t="s">
        <v>30</v>
      </c>
      <c r="AX149" s="13" t="s">
        <v>81</v>
      </c>
      <c r="AY149" s="204" t="s">
        <v>119</v>
      </c>
    </row>
    <row r="150" s="2" customFormat="1" ht="16.5" customHeight="1">
      <c r="A150" s="36"/>
      <c r="B150" s="187"/>
      <c r="C150" s="188" t="s">
        <v>185</v>
      </c>
      <c r="D150" s="188" t="s">
        <v>121</v>
      </c>
      <c r="E150" s="189" t="s">
        <v>186</v>
      </c>
      <c r="F150" s="190" t="s">
        <v>187</v>
      </c>
      <c r="G150" s="191" t="s">
        <v>152</v>
      </c>
      <c r="H150" s="192">
        <v>216</v>
      </c>
      <c r="I150" s="193"/>
      <c r="J150" s="194">
        <f>ROUND(I150*H150,2)</f>
        <v>0</v>
      </c>
      <c r="K150" s="195"/>
      <c r="L150" s="37"/>
      <c r="M150" s="196" t="s">
        <v>1</v>
      </c>
      <c r="N150" s="197" t="s">
        <v>38</v>
      </c>
      <c r="O150" s="75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0" t="s">
        <v>125</v>
      </c>
      <c r="AT150" s="200" t="s">
        <v>121</v>
      </c>
      <c r="AU150" s="200" t="s">
        <v>83</v>
      </c>
      <c r="AY150" s="17" t="s">
        <v>119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81</v>
      </c>
      <c r="BK150" s="201">
        <f>ROUND(I150*H150,2)</f>
        <v>0</v>
      </c>
      <c r="BL150" s="17" t="s">
        <v>125</v>
      </c>
      <c r="BM150" s="200" t="s">
        <v>188</v>
      </c>
    </row>
    <row r="151" s="2" customFormat="1" ht="21.75" customHeight="1">
      <c r="A151" s="36"/>
      <c r="B151" s="187"/>
      <c r="C151" s="188" t="s">
        <v>189</v>
      </c>
      <c r="D151" s="188" t="s">
        <v>121</v>
      </c>
      <c r="E151" s="189" t="s">
        <v>190</v>
      </c>
      <c r="F151" s="190" t="s">
        <v>191</v>
      </c>
      <c r="G151" s="191" t="s">
        <v>152</v>
      </c>
      <c r="H151" s="192">
        <v>120.95999999999999</v>
      </c>
      <c r="I151" s="193"/>
      <c r="J151" s="194">
        <f>ROUND(I151*H151,2)</f>
        <v>0</v>
      </c>
      <c r="K151" s="195"/>
      <c r="L151" s="37"/>
      <c r="M151" s="196" t="s">
        <v>1</v>
      </c>
      <c r="N151" s="197" t="s">
        <v>38</v>
      </c>
      <c r="O151" s="75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0" t="s">
        <v>125</v>
      </c>
      <c r="AT151" s="200" t="s">
        <v>121</v>
      </c>
      <c r="AU151" s="200" t="s">
        <v>83</v>
      </c>
      <c r="AY151" s="17" t="s">
        <v>119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81</v>
      </c>
      <c r="BK151" s="201">
        <f>ROUND(I151*H151,2)</f>
        <v>0</v>
      </c>
      <c r="BL151" s="17" t="s">
        <v>125</v>
      </c>
      <c r="BM151" s="200" t="s">
        <v>192</v>
      </c>
    </row>
    <row r="152" s="13" customFormat="1">
      <c r="A152" s="13"/>
      <c r="B152" s="202"/>
      <c r="C152" s="13"/>
      <c r="D152" s="203" t="s">
        <v>131</v>
      </c>
      <c r="E152" s="204" t="s">
        <v>1</v>
      </c>
      <c r="F152" s="205" t="s">
        <v>193</v>
      </c>
      <c r="G152" s="13"/>
      <c r="H152" s="206">
        <v>20.16</v>
      </c>
      <c r="I152" s="207"/>
      <c r="J152" s="13"/>
      <c r="K152" s="13"/>
      <c r="L152" s="202"/>
      <c r="M152" s="208"/>
      <c r="N152" s="209"/>
      <c r="O152" s="209"/>
      <c r="P152" s="209"/>
      <c r="Q152" s="209"/>
      <c r="R152" s="209"/>
      <c r="S152" s="209"/>
      <c r="T152" s="21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4" t="s">
        <v>131</v>
      </c>
      <c r="AU152" s="204" t="s">
        <v>83</v>
      </c>
      <c r="AV152" s="13" t="s">
        <v>83</v>
      </c>
      <c r="AW152" s="13" t="s">
        <v>30</v>
      </c>
      <c r="AX152" s="13" t="s">
        <v>73</v>
      </c>
      <c r="AY152" s="204" t="s">
        <v>119</v>
      </c>
    </row>
    <row r="153" s="13" customFormat="1">
      <c r="A153" s="13"/>
      <c r="B153" s="202"/>
      <c r="C153" s="13"/>
      <c r="D153" s="203" t="s">
        <v>131</v>
      </c>
      <c r="E153" s="204" t="s">
        <v>1</v>
      </c>
      <c r="F153" s="205" t="s">
        <v>194</v>
      </c>
      <c r="G153" s="13"/>
      <c r="H153" s="206">
        <v>39.600000000000001</v>
      </c>
      <c r="I153" s="207"/>
      <c r="J153" s="13"/>
      <c r="K153" s="13"/>
      <c r="L153" s="202"/>
      <c r="M153" s="208"/>
      <c r="N153" s="209"/>
      <c r="O153" s="209"/>
      <c r="P153" s="209"/>
      <c r="Q153" s="209"/>
      <c r="R153" s="209"/>
      <c r="S153" s="209"/>
      <c r="T153" s="21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4" t="s">
        <v>131</v>
      </c>
      <c r="AU153" s="204" t="s">
        <v>83</v>
      </c>
      <c r="AV153" s="13" t="s">
        <v>83</v>
      </c>
      <c r="AW153" s="13" t="s">
        <v>30</v>
      </c>
      <c r="AX153" s="13" t="s">
        <v>73</v>
      </c>
      <c r="AY153" s="204" t="s">
        <v>119</v>
      </c>
    </row>
    <row r="154" s="13" customFormat="1">
      <c r="A154" s="13"/>
      <c r="B154" s="202"/>
      <c r="C154" s="13"/>
      <c r="D154" s="203" t="s">
        <v>131</v>
      </c>
      <c r="E154" s="204" t="s">
        <v>1</v>
      </c>
      <c r="F154" s="205" t="s">
        <v>195</v>
      </c>
      <c r="G154" s="13"/>
      <c r="H154" s="206">
        <v>55.200000000000003</v>
      </c>
      <c r="I154" s="207"/>
      <c r="J154" s="13"/>
      <c r="K154" s="13"/>
      <c r="L154" s="202"/>
      <c r="M154" s="208"/>
      <c r="N154" s="209"/>
      <c r="O154" s="209"/>
      <c r="P154" s="209"/>
      <c r="Q154" s="209"/>
      <c r="R154" s="209"/>
      <c r="S154" s="209"/>
      <c r="T154" s="21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4" t="s">
        <v>131</v>
      </c>
      <c r="AU154" s="204" t="s">
        <v>83</v>
      </c>
      <c r="AV154" s="13" t="s">
        <v>83</v>
      </c>
      <c r="AW154" s="13" t="s">
        <v>30</v>
      </c>
      <c r="AX154" s="13" t="s">
        <v>73</v>
      </c>
      <c r="AY154" s="204" t="s">
        <v>119</v>
      </c>
    </row>
    <row r="155" s="13" customFormat="1">
      <c r="A155" s="13"/>
      <c r="B155" s="202"/>
      <c r="C155" s="13"/>
      <c r="D155" s="203" t="s">
        <v>131</v>
      </c>
      <c r="E155" s="204" t="s">
        <v>1</v>
      </c>
      <c r="F155" s="205" t="s">
        <v>196</v>
      </c>
      <c r="G155" s="13"/>
      <c r="H155" s="206">
        <v>6</v>
      </c>
      <c r="I155" s="207"/>
      <c r="J155" s="13"/>
      <c r="K155" s="13"/>
      <c r="L155" s="202"/>
      <c r="M155" s="208"/>
      <c r="N155" s="209"/>
      <c r="O155" s="209"/>
      <c r="P155" s="209"/>
      <c r="Q155" s="209"/>
      <c r="R155" s="209"/>
      <c r="S155" s="209"/>
      <c r="T155" s="21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4" t="s">
        <v>131</v>
      </c>
      <c r="AU155" s="204" t="s">
        <v>83</v>
      </c>
      <c r="AV155" s="13" t="s">
        <v>83</v>
      </c>
      <c r="AW155" s="13" t="s">
        <v>30</v>
      </c>
      <c r="AX155" s="13" t="s">
        <v>73</v>
      </c>
      <c r="AY155" s="204" t="s">
        <v>119</v>
      </c>
    </row>
    <row r="156" s="14" customFormat="1">
      <c r="A156" s="14"/>
      <c r="B156" s="211"/>
      <c r="C156" s="14"/>
      <c r="D156" s="203" t="s">
        <v>131</v>
      </c>
      <c r="E156" s="212" t="s">
        <v>1</v>
      </c>
      <c r="F156" s="213" t="s">
        <v>143</v>
      </c>
      <c r="G156" s="14"/>
      <c r="H156" s="214">
        <v>120.96000000000001</v>
      </c>
      <c r="I156" s="215"/>
      <c r="J156" s="14"/>
      <c r="K156" s="14"/>
      <c r="L156" s="211"/>
      <c r="M156" s="216"/>
      <c r="N156" s="217"/>
      <c r="O156" s="217"/>
      <c r="P156" s="217"/>
      <c r="Q156" s="217"/>
      <c r="R156" s="217"/>
      <c r="S156" s="217"/>
      <c r="T156" s="21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2" t="s">
        <v>131</v>
      </c>
      <c r="AU156" s="212" t="s">
        <v>83</v>
      </c>
      <c r="AV156" s="14" t="s">
        <v>125</v>
      </c>
      <c r="AW156" s="14" t="s">
        <v>30</v>
      </c>
      <c r="AX156" s="14" t="s">
        <v>81</v>
      </c>
      <c r="AY156" s="212" t="s">
        <v>119</v>
      </c>
    </row>
    <row r="157" s="2" customFormat="1" ht="16.5" customHeight="1">
      <c r="A157" s="36"/>
      <c r="B157" s="187"/>
      <c r="C157" s="219" t="s">
        <v>8</v>
      </c>
      <c r="D157" s="219" t="s">
        <v>197</v>
      </c>
      <c r="E157" s="220" t="s">
        <v>198</v>
      </c>
      <c r="F157" s="221" t="s">
        <v>199</v>
      </c>
      <c r="G157" s="222" t="s">
        <v>182</v>
      </c>
      <c r="H157" s="223">
        <v>217.72800000000001</v>
      </c>
      <c r="I157" s="224"/>
      <c r="J157" s="225">
        <f>ROUND(I157*H157,2)</f>
        <v>0</v>
      </c>
      <c r="K157" s="226"/>
      <c r="L157" s="227"/>
      <c r="M157" s="228" t="s">
        <v>1</v>
      </c>
      <c r="N157" s="229" t="s">
        <v>38</v>
      </c>
      <c r="O157" s="75"/>
      <c r="P157" s="198">
        <f>O157*H157</f>
        <v>0</v>
      </c>
      <c r="Q157" s="198">
        <v>1</v>
      </c>
      <c r="R157" s="198">
        <f>Q157*H157</f>
        <v>217.72800000000001</v>
      </c>
      <c r="S157" s="198">
        <v>0</v>
      </c>
      <c r="T157" s="19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0" t="s">
        <v>160</v>
      </c>
      <c r="AT157" s="200" t="s">
        <v>197</v>
      </c>
      <c r="AU157" s="200" t="s">
        <v>83</v>
      </c>
      <c r="AY157" s="17" t="s">
        <v>119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81</v>
      </c>
      <c r="BK157" s="201">
        <f>ROUND(I157*H157,2)</f>
        <v>0</v>
      </c>
      <c r="BL157" s="17" t="s">
        <v>125</v>
      </c>
      <c r="BM157" s="200" t="s">
        <v>200</v>
      </c>
    </row>
    <row r="158" s="13" customFormat="1">
      <c r="A158" s="13"/>
      <c r="B158" s="202"/>
      <c r="C158" s="13"/>
      <c r="D158" s="203" t="s">
        <v>131</v>
      </c>
      <c r="E158" s="204" t="s">
        <v>1</v>
      </c>
      <c r="F158" s="205" t="s">
        <v>201</v>
      </c>
      <c r="G158" s="13"/>
      <c r="H158" s="206">
        <v>217.72800000000001</v>
      </c>
      <c r="I158" s="207"/>
      <c r="J158" s="13"/>
      <c r="K158" s="13"/>
      <c r="L158" s="202"/>
      <c r="M158" s="208"/>
      <c r="N158" s="209"/>
      <c r="O158" s="209"/>
      <c r="P158" s="209"/>
      <c r="Q158" s="209"/>
      <c r="R158" s="209"/>
      <c r="S158" s="209"/>
      <c r="T158" s="21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4" t="s">
        <v>131</v>
      </c>
      <c r="AU158" s="204" t="s">
        <v>83</v>
      </c>
      <c r="AV158" s="13" t="s">
        <v>83</v>
      </c>
      <c r="AW158" s="13" t="s">
        <v>30</v>
      </c>
      <c r="AX158" s="13" t="s">
        <v>81</v>
      </c>
      <c r="AY158" s="204" t="s">
        <v>119</v>
      </c>
    </row>
    <row r="159" s="2" customFormat="1" ht="21.75" customHeight="1">
      <c r="A159" s="36"/>
      <c r="B159" s="187"/>
      <c r="C159" s="188" t="s">
        <v>202</v>
      </c>
      <c r="D159" s="188" t="s">
        <v>121</v>
      </c>
      <c r="E159" s="189" t="s">
        <v>203</v>
      </c>
      <c r="F159" s="190" t="s">
        <v>204</v>
      </c>
      <c r="G159" s="191" t="s">
        <v>152</v>
      </c>
      <c r="H159" s="192">
        <v>47.880000000000003</v>
      </c>
      <c r="I159" s="193"/>
      <c r="J159" s="194">
        <f>ROUND(I159*H159,2)</f>
        <v>0</v>
      </c>
      <c r="K159" s="195"/>
      <c r="L159" s="37"/>
      <c r="M159" s="196" t="s">
        <v>1</v>
      </c>
      <c r="N159" s="197" t="s">
        <v>38</v>
      </c>
      <c r="O159" s="75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0" t="s">
        <v>125</v>
      </c>
      <c r="AT159" s="200" t="s">
        <v>121</v>
      </c>
      <c r="AU159" s="200" t="s">
        <v>83</v>
      </c>
      <c r="AY159" s="17" t="s">
        <v>119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81</v>
      </c>
      <c r="BK159" s="201">
        <f>ROUND(I159*H159,2)</f>
        <v>0</v>
      </c>
      <c r="BL159" s="17" t="s">
        <v>125</v>
      </c>
      <c r="BM159" s="200" t="s">
        <v>205</v>
      </c>
    </row>
    <row r="160" s="13" customFormat="1">
      <c r="A160" s="13"/>
      <c r="B160" s="202"/>
      <c r="C160" s="13"/>
      <c r="D160" s="203" t="s">
        <v>131</v>
      </c>
      <c r="E160" s="204" t="s">
        <v>1</v>
      </c>
      <c r="F160" s="205" t="s">
        <v>206</v>
      </c>
      <c r="G160" s="13"/>
      <c r="H160" s="206">
        <v>36</v>
      </c>
      <c r="I160" s="207"/>
      <c r="J160" s="13"/>
      <c r="K160" s="13"/>
      <c r="L160" s="202"/>
      <c r="M160" s="208"/>
      <c r="N160" s="209"/>
      <c r="O160" s="209"/>
      <c r="P160" s="209"/>
      <c r="Q160" s="209"/>
      <c r="R160" s="209"/>
      <c r="S160" s="209"/>
      <c r="T160" s="21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4" t="s">
        <v>131</v>
      </c>
      <c r="AU160" s="204" t="s">
        <v>83</v>
      </c>
      <c r="AV160" s="13" t="s">
        <v>83</v>
      </c>
      <c r="AW160" s="13" t="s">
        <v>30</v>
      </c>
      <c r="AX160" s="13" t="s">
        <v>73</v>
      </c>
      <c r="AY160" s="204" t="s">
        <v>119</v>
      </c>
    </row>
    <row r="161" s="13" customFormat="1">
      <c r="A161" s="13"/>
      <c r="B161" s="202"/>
      <c r="C161" s="13"/>
      <c r="D161" s="203" t="s">
        <v>131</v>
      </c>
      <c r="E161" s="204" t="s">
        <v>1</v>
      </c>
      <c r="F161" s="205" t="s">
        <v>207</v>
      </c>
      <c r="G161" s="13"/>
      <c r="H161" s="206">
        <v>11.880000000000001</v>
      </c>
      <c r="I161" s="207"/>
      <c r="J161" s="13"/>
      <c r="K161" s="13"/>
      <c r="L161" s="202"/>
      <c r="M161" s="208"/>
      <c r="N161" s="209"/>
      <c r="O161" s="209"/>
      <c r="P161" s="209"/>
      <c r="Q161" s="209"/>
      <c r="R161" s="209"/>
      <c r="S161" s="209"/>
      <c r="T161" s="21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4" t="s">
        <v>131</v>
      </c>
      <c r="AU161" s="204" t="s">
        <v>83</v>
      </c>
      <c r="AV161" s="13" t="s">
        <v>83</v>
      </c>
      <c r="AW161" s="13" t="s">
        <v>30</v>
      </c>
      <c r="AX161" s="13" t="s">
        <v>73</v>
      </c>
      <c r="AY161" s="204" t="s">
        <v>119</v>
      </c>
    </row>
    <row r="162" s="14" customFormat="1">
      <c r="A162" s="14"/>
      <c r="B162" s="211"/>
      <c r="C162" s="14"/>
      <c r="D162" s="203" t="s">
        <v>131</v>
      </c>
      <c r="E162" s="212" t="s">
        <v>1</v>
      </c>
      <c r="F162" s="213" t="s">
        <v>143</v>
      </c>
      <c r="G162" s="14"/>
      <c r="H162" s="214">
        <v>47.880000000000003</v>
      </c>
      <c r="I162" s="215"/>
      <c r="J162" s="14"/>
      <c r="K162" s="14"/>
      <c r="L162" s="211"/>
      <c r="M162" s="216"/>
      <c r="N162" s="217"/>
      <c r="O162" s="217"/>
      <c r="P162" s="217"/>
      <c r="Q162" s="217"/>
      <c r="R162" s="217"/>
      <c r="S162" s="217"/>
      <c r="T162" s="21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2" t="s">
        <v>131</v>
      </c>
      <c r="AU162" s="212" t="s">
        <v>83</v>
      </c>
      <c r="AV162" s="14" t="s">
        <v>125</v>
      </c>
      <c r="AW162" s="14" t="s">
        <v>30</v>
      </c>
      <c r="AX162" s="14" t="s">
        <v>81</v>
      </c>
      <c r="AY162" s="212" t="s">
        <v>119</v>
      </c>
    </row>
    <row r="163" s="2" customFormat="1" ht="16.5" customHeight="1">
      <c r="A163" s="36"/>
      <c r="B163" s="187"/>
      <c r="C163" s="219" t="s">
        <v>208</v>
      </c>
      <c r="D163" s="219" t="s">
        <v>197</v>
      </c>
      <c r="E163" s="220" t="s">
        <v>209</v>
      </c>
      <c r="F163" s="221" t="s">
        <v>210</v>
      </c>
      <c r="G163" s="222" t="s">
        <v>182</v>
      </c>
      <c r="H163" s="223">
        <v>79.959999999999994</v>
      </c>
      <c r="I163" s="224"/>
      <c r="J163" s="225">
        <f>ROUND(I163*H163,2)</f>
        <v>0</v>
      </c>
      <c r="K163" s="226"/>
      <c r="L163" s="227"/>
      <c r="M163" s="228" t="s">
        <v>1</v>
      </c>
      <c r="N163" s="229" t="s">
        <v>38</v>
      </c>
      <c r="O163" s="75"/>
      <c r="P163" s="198">
        <f>O163*H163</f>
        <v>0</v>
      </c>
      <c r="Q163" s="198">
        <v>1</v>
      </c>
      <c r="R163" s="198">
        <f>Q163*H163</f>
        <v>79.959999999999994</v>
      </c>
      <c r="S163" s="198">
        <v>0</v>
      </c>
      <c r="T163" s="19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0" t="s">
        <v>160</v>
      </c>
      <c r="AT163" s="200" t="s">
        <v>197</v>
      </c>
      <c r="AU163" s="200" t="s">
        <v>83</v>
      </c>
      <c r="AY163" s="17" t="s">
        <v>119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81</v>
      </c>
      <c r="BK163" s="201">
        <f>ROUND(I163*H163,2)</f>
        <v>0</v>
      </c>
      <c r="BL163" s="17" t="s">
        <v>125</v>
      </c>
      <c r="BM163" s="200" t="s">
        <v>211</v>
      </c>
    </row>
    <row r="164" s="13" customFormat="1">
      <c r="A164" s="13"/>
      <c r="B164" s="202"/>
      <c r="C164" s="13"/>
      <c r="D164" s="203" t="s">
        <v>131</v>
      </c>
      <c r="E164" s="204" t="s">
        <v>1</v>
      </c>
      <c r="F164" s="205" t="s">
        <v>212</v>
      </c>
      <c r="G164" s="13"/>
      <c r="H164" s="206">
        <v>79.959999999999994</v>
      </c>
      <c r="I164" s="207"/>
      <c r="J164" s="13"/>
      <c r="K164" s="13"/>
      <c r="L164" s="202"/>
      <c r="M164" s="208"/>
      <c r="N164" s="209"/>
      <c r="O164" s="209"/>
      <c r="P164" s="209"/>
      <c r="Q164" s="209"/>
      <c r="R164" s="209"/>
      <c r="S164" s="209"/>
      <c r="T164" s="21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4" t="s">
        <v>131</v>
      </c>
      <c r="AU164" s="204" t="s">
        <v>83</v>
      </c>
      <c r="AV164" s="13" t="s">
        <v>83</v>
      </c>
      <c r="AW164" s="13" t="s">
        <v>30</v>
      </c>
      <c r="AX164" s="13" t="s">
        <v>81</v>
      </c>
      <c r="AY164" s="204" t="s">
        <v>119</v>
      </c>
    </row>
    <row r="165" s="12" customFormat="1" ht="22.8" customHeight="1">
      <c r="A165" s="12"/>
      <c r="B165" s="174"/>
      <c r="C165" s="12"/>
      <c r="D165" s="175" t="s">
        <v>72</v>
      </c>
      <c r="E165" s="185" t="s">
        <v>133</v>
      </c>
      <c r="F165" s="185" t="s">
        <v>213</v>
      </c>
      <c r="G165" s="12"/>
      <c r="H165" s="12"/>
      <c r="I165" s="177"/>
      <c r="J165" s="186">
        <f>BK165</f>
        <v>0</v>
      </c>
      <c r="K165" s="12"/>
      <c r="L165" s="174"/>
      <c r="M165" s="179"/>
      <c r="N165" s="180"/>
      <c r="O165" s="180"/>
      <c r="P165" s="181">
        <f>P166</f>
        <v>0</v>
      </c>
      <c r="Q165" s="180"/>
      <c r="R165" s="181">
        <f>R166</f>
        <v>0</v>
      </c>
      <c r="S165" s="180"/>
      <c r="T165" s="18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75" t="s">
        <v>81</v>
      </c>
      <c r="AT165" s="183" t="s">
        <v>72</v>
      </c>
      <c r="AU165" s="183" t="s">
        <v>81</v>
      </c>
      <c r="AY165" s="175" t="s">
        <v>119</v>
      </c>
      <c r="BK165" s="184">
        <f>BK166</f>
        <v>0</v>
      </c>
    </row>
    <row r="166" s="2" customFormat="1" ht="21.75" customHeight="1">
      <c r="A166" s="36"/>
      <c r="B166" s="187"/>
      <c r="C166" s="188" t="s">
        <v>214</v>
      </c>
      <c r="D166" s="188" t="s">
        <v>121</v>
      </c>
      <c r="E166" s="189" t="s">
        <v>215</v>
      </c>
      <c r="F166" s="190" t="s">
        <v>216</v>
      </c>
      <c r="G166" s="191" t="s">
        <v>124</v>
      </c>
      <c r="H166" s="192">
        <v>50</v>
      </c>
      <c r="I166" s="193"/>
      <c r="J166" s="194">
        <f>ROUND(I166*H166,2)</f>
        <v>0</v>
      </c>
      <c r="K166" s="195"/>
      <c r="L166" s="37"/>
      <c r="M166" s="196" t="s">
        <v>1</v>
      </c>
      <c r="N166" s="197" t="s">
        <v>38</v>
      </c>
      <c r="O166" s="75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0" t="s">
        <v>125</v>
      </c>
      <c r="AT166" s="200" t="s">
        <v>121</v>
      </c>
      <c r="AU166" s="200" t="s">
        <v>83</v>
      </c>
      <c r="AY166" s="17" t="s">
        <v>119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81</v>
      </c>
      <c r="BK166" s="201">
        <f>ROUND(I166*H166,2)</f>
        <v>0</v>
      </c>
      <c r="BL166" s="17" t="s">
        <v>125</v>
      </c>
      <c r="BM166" s="200" t="s">
        <v>217</v>
      </c>
    </row>
    <row r="167" s="12" customFormat="1" ht="22.8" customHeight="1">
      <c r="A167" s="12"/>
      <c r="B167" s="174"/>
      <c r="C167" s="12"/>
      <c r="D167" s="175" t="s">
        <v>72</v>
      </c>
      <c r="E167" s="185" t="s">
        <v>125</v>
      </c>
      <c r="F167" s="185" t="s">
        <v>218</v>
      </c>
      <c r="G167" s="12"/>
      <c r="H167" s="12"/>
      <c r="I167" s="177"/>
      <c r="J167" s="186">
        <f>BK167</f>
        <v>0</v>
      </c>
      <c r="K167" s="12"/>
      <c r="L167" s="174"/>
      <c r="M167" s="179"/>
      <c r="N167" s="180"/>
      <c r="O167" s="180"/>
      <c r="P167" s="181">
        <f>SUM(P168:P178)</f>
        <v>0</v>
      </c>
      <c r="Q167" s="180"/>
      <c r="R167" s="181">
        <f>SUM(R168:R178)</f>
        <v>0.41295999999999999</v>
      </c>
      <c r="S167" s="180"/>
      <c r="T167" s="182">
        <f>SUM(T168:T178)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5" t="s">
        <v>81</v>
      </c>
      <c r="AT167" s="183" t="s">
        <v>72</v>
      </c>
      <c r="AU167" s="183" t="s">
        <v>81</v>
      </c>
      <c r="AY167" s="175" t="s">
        <v>119</v>
      </c>
      <c r="BK167" s="184">
        <f>SUM(BK168:BK178)</f>
        <v>0</v>
      </c>
    </row>
    <row r="168" s="2" customFormat="1" ht="16.5" customHeight="1">
      <c r="A168" s="36"/>
      <c r="B168" s="187"/>
      <c r="C168" s="188" t="s">
        <v>219</v>
      </c>
      <c r="D168" s="188" t="s">
        <v>121</v>
      </c>
      <c r="E168" s="189" t="s">
        <v>220</v>
      </c>
      <c r="F168" s="190" t="s">
        <v>221</v>
      </c>
      <c r="G168" s="191" t="s">
        <v>152</v>
      </c>
      <c r="H168" s="192">
        <v>1.163</v>
      </c>
      <c r="I168" s="193"/>
      <c r="J168" s="194">
        <f>ROUND(I168*H168,2)</f>
        <v>0</v>
      </c>
      <c r="K168" s="195"/>
      <c r="L168" s="37"/>
      <c r="M168" s="196" t="s">
        <v>1</v>
      </c>
      <c r="N168" s="197" t="s">
        <v>38</v>
      </c>
      <c r="O168" s="75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0" t="s">
        <v>125</v>
      </c>
      <c r="AT168" s="200" t="s">
        <v>121</v>
      </c>
      <c r="AU168" s="200" t="s">
        <v>83</v>
      </c>
      <c r="AY168" s="17" t="s">
        <v>119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81</v>
      </c>
      <c r="BK168" s="201">
        <f>ROUND(I168*H168,2)</f>
        <v>0</v>
      </c>
      <c r="BL168" s="17" t="s">
        <v>125</v>
      </c>
      <c r="BM168" s="200" t="s">
        <v>222</v>
      </c>
    </row>
    <row r="169" s="13" customFormat="1">
      <c r="A169" s="13"/>
      <c r="B169" s="202"/>
      <c r="C169" s="13"/>
      <c r="D169" s="203" t="s">
        <v>131</v>
      </c>
      <c r="E169" s="204" t="s">
        <v>1</v>
      </c>
      <c r="F169" s="205" t="s">
        <v>223</v>
      </c>
      <c r="G169" s="13"/>
      <c r="H169" s="206">
        <v>1.163</v>
      </c>
      <c r="I169" s="207"/>
      <c r="J169" s="13"/>
      <c r="K169" s="13"/>
      <c r="L169" s="202"/>
      <c r="M169" s="208"/>
      <c r="N169" s="209"/>
      <c r="O169" s="209"/>
      <c r="P169" s="209"/>
      <c r="Q169" s="209"/>
      <c r="R169" s="209"/>
      <c r="S169" s="209"/>
      <c r="T169" s="21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4" t="s">
        <v>131</v>
      </c>
      <c r="AU169" s="204" t="s">
        <v>83</v>
      </c>
      <c r="AV169" s="13" t="s">
        <v>83</v>
      </c>
      <c r="AW169" s="13" t="s">
        <v>30</v>
      </c>
      <c r="AX169" s="13" t="s">
        <v>81</v>
      </c>
      <c r="AY169" s="204" t="s">
        <v>119</v>
      </c>
    </row>
    <row r="170" s="2" customFormat="1" ht="16.5" customHeight="1">
      <c r="A170" s="36"/>
      <c r="B170" s="187"/>
      <c r="C170" s="188" t="s">
        <v>224</v>
      </c>
      <c r="D170" s="188" t="s">
        <v>121</v>
      </c>
      <c r="E170" s="189" t="s">
        <v>225</v>
      </c>
      <c r="F170" s="190" t="s">
        <v>226</v>
      </c>
      <c r="G170" s="191" t="s">
        <v>152</v>
      </c>
      <c r="H170" s="192">
        <v>8.6400000000000006</v>
      </c>
      <c r="I170" s="193"/>
      <c r="J170" s="194">
        <f>ROUND(I170*H170,2)</f>
        <v>0</v>
      </c>
      <c r="K170" s="195"/>
      <c r="L170" s="37"/>
      <c r="M170" s="196" t="s">
        <v>1</v>
      </c>
      <c r="N170" s="197" t="s">
        <v>38</v>
      </c>
      <c r="O170" s="75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0" t="s">
        <v>125</v>
      </c>
      <c r="AT170" s="200" t="s">
        <v>121</v>
      </c>
      <c r="AU170" s="200" t="s">
        <v>83</v>
      </c>
      <c r="AY170" s="17" t="s">
        <v>119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81</v>
      </c>
      <c r="BK170" s="201">
        <f>ROUND(I170*H170,2)</f>
        <v>0</v>
      </c>
      <c r="BL170" s="17" t="s">
        <v>125</v>
      </c>
      <c r="BM170" s="200" t="s">
        <v>227</v>
      </c>
    </row>
    <row r="171" s="13" customFormat="1">
      <c r="A171" s="13"/>
      <c r="B171" s="202"/>
      <c r="C171" s="13"/>
      <c r="D171" s="203" t="s">
        <v>131</v>
      </c>
      <c r="E171" s="204" t="s">
        <v>1</v>
      </c>
      <c r="F171" s="205" t="s">
        <v>228</v>
      </c>
      <c r="G171" s="13"/>
      <c r="H171" s="206">
        <v>6</v>
      </c>
      <c r="I171" s="207"/>
      <c r="J171" s="13"/>
      <c r="K171" s="13"/>
      <c r="L171" s="202"/>
      <c r="M171" s="208"/>
      <c r="N171" s="209"/>
      <c r="O171" s="209"/>
      <c r="P171" s="209"/>
      <c r="Q171" s="209"/>
      <c r="R171" s="209"/>
      <c r="S171" s="209"/>
      <c r="T171" s="21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4" t="s">
        <v>131</v>
      </c>
      <c r="AU171" s="204" t="s">
        <v>83</v>
      </c>
      <c r="AV171" s="13" t="s">
        <v>83</v>
      </c>
      <c r="AW171" s="13" t="s">
        <v>30</v>
      </c>
      <c r="AX171" s="13" t="s">
        <v>73</v>
      </c>
      <c r="AY171" s="204" t="s">
        <v>119</v>
      </c>
    </row>
    <row r="172" s="13" customFormat="1">
      <c r="A172" s="13"/>
      <c r="B172" s="202"/>
      <c r="C172" s="13"/>
      <c r="D172" s="203" t="s">
        <v>131</v>
      </c>
      <c r="E172" s="204" t="s">
        <v>1</v>
      </c>
      <c r="F172" s="205" t="s">
        <v>229</v>
      </c>
      <c r="G172" s="13"/>
      <c r="H172" s="206">
        <v>2.6400000000000001</v>
      </c>
      <c r="I172" s="207"/>
      <c r="J172" s="13"/>
      <c r="K172" s="13"/>
      <c r="L172" s="202"/>
      <c r="M172" s="208"/>
      <c r="N172" s="209"/>
      <c r="O172" s="209"/>
      <c r="P172" s="209"/>
      <c r="Q172" s="209"/>
      <c r="R172" s="209"/>
      <c r="S172" s="209"/>
      <c r="T172" s="21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4" t="s">
        <v>131</v>
      </c>
      <c r="AU172" s="204" t="s">
        <v>83</v>
      </c>
      <c r="AV172" s="13" t="s">
        <v>83</v>
      </c>
      <c r="AW172" s="13" t="s">
        <v>30</v>
      </c>
      <c r="AX172" s="13" t="s">
        <v>73</v>
      </c>
      <c r="AY172" s="204" t="s">
        <v>119</v>
      </c>
    </row>
    <row r="173" s="14" customFormat="1">
      <c r="A173" s="14"/>
      <c r="B173" s="211"/>
      <c r="C173" s="14"/>
      <c r="D173" s="203" t="s">
        <v>131</v>
      </c>
      <c r="E173" s="212" t="s">
        <v>1</v>
      </c>
      <c r="F173" s="213" t="s">
        <v>143</v>
      </c>
      <c r="G173" s="14"/>
      <c r="H173" s="214">
        <v>8.6400000000000006</v>
      </c>
      <c r="I173" s="215"/>
      <c r="J173" s="14"/>
      <c r="K173" s="14"/>
      <c r="L173" s="211"/>
      <c r="M173" s="216"/>
      <c r="N173" s="217"/>
      <c r="O173" s="217"/>
      <c r="P173" s="217"/>
      <c r="Q173" s="217"/>
      <c r="R173" s="217"/>
      <c r="S173" s="217"/>
      <c r="T173" s="21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12" t="s">
        <v>131</v>
      </c>
      <c r="AU173" s="212" t="s">
        <v>83</v>
      </c>
      <c r="AV173" s="14" t="s">
        <v>125</v>
      </c>
      <c r="AW173" s="14" t="s">
        <v>30</v>
      </c>
      <c r="AX173" s="14" t="s">
        <v>81</v>
      </c>
      <c r="AY173" s="212" t="s">
        <v>119</v>
      </c>
    </row>
    <row r="174" s="2" customFormat="1" ht="21.75" customHeight="1">
      <c r="A174" s="36"/>
      <c r="B174" s="187"/>
      <c r="C174" s="188" t="s">
        <v>7</v>
      </c>
      <c r="D174" s="188" t="s">
        <v>121</v>
      </c>
      <c r="E174" s="189" t="s">
        <v>230</v>
      </c>
      <c r="F174" s="190" t="s">
        <v>231</v>
      </c>
      <c r="G174" s="191" t="s">
        <v>152</v>
      </c>
      <c r="H174" s="192">
        <v>0.77500000000000002</v>
      </c>
      <c r="I174" s="193"/>
      <c r="J174" s="194">
        <f>ROUND(I174*H174,2)</f>
        <v>0</v>
      </c>
      <c r="K174" s="195"/>
      <c r="L174" s="37"/>
      <c r="M174" s="196" t="s">
        <v>1</v>
      </c>
      <c r="N174" s="197" t="s">
        <v>38</v>
      </c>
      <c r="O174" s="75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0" t="s">
        <v>125</v>
      </c>
      <c r="AT174" s="200" t="s">
        <v>121</v>
      </c>
      <c r="AU174" s="200" t="s">
        <v>83</v>
      </c>
      <c r="AY174" s="17" t="s">
        <v>119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81</v>
      </c>
      <c r="BK174" s="201">
        <f>ROUND(I174*H174,2)</f>
        <v>0</v>
      </c>
      <c r="BL174" s="17" t="s">
        <v>125</v>
      </c>
      <c r="BM174" s="200" t="s">
        <v>232</v>
      </c>
    </row>
    <row r="175" s="13" customFormat="1">
      <c r="A175" s="13"/>
      <c r="B175" s="202"/>
      <c r="C175" s="13"/>
      <c r="D175" s="203" t="s">
        <v>131</v>
      </c>
      <c r="E175" s="204" t="s">
        <v>1</v>
      </c>
      <c r="F175" s="205" t="s">
        <v>233</v>
      </c>
      <c r="G175" s="13"/>
      <c r="H175" s="206">
        <v>0.77500000000000002</v>
      </c>
      <c r="I175" s="207"/>
      <c r="J175" s="13"/>
      <c r="K175" s="13"/>
      <c r="L175" s="202"/>
      <c r="M175" s="208"/>
      <c r="N175" s="209"/>
      <c r="O175" s="209"/>
      <c r="P175" s="209"/>
      <c r="Q175" s="209"/>
      <c r="R175" s="209"/>
      <c r="S175" s="209"/>
      <c r="T175" s="21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4" t="s">
        <v>131</v>
      </c>
      <c r="AU175" s="204" t="s">
        <v>83</v>
      </c>
      <c r="AV175" s="13" t="s">
        <v>83</v>
      </c>
      <c r="AW175" s="13" t="s">
        <v>30</v>
      </c>
      <c r="AX175" s="13" t="s">
        <v>81</v>
      </c>
      <c r="AY175" s="204" t="s">
        <v>119</v>
      </c>
    </row>
    <row r="176" s="2" customFormat="1" ht="21.75" customHeight="1">
      <c r="A176" s="36"/>
      <c r="B176" s="187"/>
      <c r="C176" s="188" t="s">
        <v>234</v>
      </c>
      <c r="D176" s="188" t="s">
        <v>121</v>
      </c>
      <c r="E176" s="189" t="s">
        <v>235</v>
      </c>
      <c r="F176" s="190" t="s">
        <v>236</v>
      </c>
      <c r="G176" s="191" t="s">
        <v>237</v>
      </c>
      <c r="H176" s="192">
        <v>3</v>
      </c>
      <c r="I176" s="193"/>
      <c r="J176" s="194">
        <f>ROUND(I176*H176,2)</f>
        <v>0</v>
      </c>
      <c r="K176" s="195"/>
      <c r="L176" s="37"/>
      <c r="M176" s="196" t="s">
        <v>1</v>
      </c>
      <c r="N176" s="197" t="s">
        <v>38</v>
      </c>
      <c r="O176" s="75"/>
      <c r="P176" s="198">
        <f>O176*H176</f>
        <v>0</v>
      </c>
      <c r="Q176" s="198">
        <v>0.088319999999999996</v>
      </c>
      <c r="R176" s="198">
        <f>Q176*H176</f>
        <v>0.26495999999999997</v>
      </c>
      <c r="S176" s="198">
        <v>0</v>
      </c>
      <c r="T176" s="19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0" t="s">
        <v>125</v>
      </c>
      <c r="AT176" s="200" t="s">
        <v>121</v>
      </c>
      <c r="AU176" s="200" t="s">
        <v>83</v>
      </c>
      <c r="AY176" s="17" t="s">
        <v>119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81</v>
      </c>
      <c r="BK176" s="201">
        <f>ROUND(I176*H176,2)</f>
        <v>0</v>
      </c>
      <c r="BL176" s="17" t="s">
        <v>125</v>
      </c>
      <c r="BM176" s="200" t="s">
        <v>238</v>
      </c>
    </row>
    <row r="177" s="2" customFormat="1" ht="21.75" customHeight="1">
      <c r="A177" s="36"/>
      <c r="B177" s="187"/>
      <c r="C177" s="219" t="s">
        <v>239</v>
      </c>
      <c r="D177" s="219" t="s">
        <v>197</v>
      </c>
      <c r="E177" s="220" t="s">
        <v>240</v>
      </c>
      <c r="F177" s="221" t="s">
        <v>241</v>
      </c>
      <c r="G177" s="222" t="s">
        <v>237</v>
      </c>
      <c r="H177" s="223">
        <v>2</v>
      </c>
      <c r="I177" s="224"/>
      <c r="J177" s="225">
        <f>ROUND(I177*H177,2)</f>
        <v>0</v>
      </c>
      <c r="K177" s="226"/>
      <c r="L177" s="227"/>
      <c r="M177" s="228" t="s">
        <v>1</v>
      </c>
      <c r="N177" s="229" t="s">
        <v>38</v>
      </c>
      <c r="O177" s="75"/>
      <c r="P177" s="198">
        <f>O177*H177</f>
        <v>0</v>
      </c>
      <c r="Q177" s="198">
        <v>0.040000000000000001</v>
      </c>
      <c r="R177" s="198">
        <f>Q177*H177</f>
        <v>0.080000000000000002</v>
      </c>
      <c r="S177" s="198">
        <v>0</v>
      </c>
      <c r="T177" s="19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0" t="s">
        <v>160</v>
      </c>
      <c r="AT177" s="200" t="s">
        <v>197</v>
      </c>
      <c r="AU177" s="200" t="s">
        <v>83</v>
      </c>
      <c r="AY177" s="17" t="s">
        <v>119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81</v>
      </c>
      <c r="BK177" s="201">
        <f>ROUND(I177*H177,2)</f>
        <v>0</v>
      </c>
      <c r="BL177" s="17" t="s">
        <v>125</v>
      </c>
      <c r="BM177" s="200" t="s">
        <v>242</v>
      </c>
    </row>
    <row r="178" s="2" customFormat="1" ht="21.75" customHeight="1">
      <c r="A178" s="36"/>
      <c r="B178" s="187"/>
      <c r="C178" s="219" t="s">
        <v>243</v>
      </c>
      <c r="D178" s="219" t="s">
        <v>197</v>
      </c>
      <c r="E178" s="220" t="s">
        <v>244</v>
      </c>
      <c r="F178" s="221" t="s">
        <v>245</v>
      </c>
      <c r="G178" s="222" t="s">
        <v>237</v>
      </c>
      <c r="H178" s="223">
        <v>1</v>
      </c>
      <c r="I178" s="224"/>
      <c r="J178" s="225">
        <f>ROUND(I178*H178,2)</f>
        <v>0</v>
      </c>
      <c r="K178" s="226"/>
      <c r="L178" s="227"/>
      <c r="M178" s="228" t="s">
        <v>1</v>
      </c>
      <c r="N178" s="229" t="s">
        <v>38</v>
      </c>
      <c r="O178" s="75"/>
      <c r="P178" s="198">
        <f>O178*H178</f>
        <v>0</v>
      </c>
      <c r="Q178" s="198">
        <v>0.068000000000000005</v>
      </c>
      <c r="R178" s="198">
        <f>Q178*H178</f>
        <v>0.068000000000000005</v>
      </c>
      <c r="S178" s="198">
        <v>0</v>
      </c>
      <c r="T178" s="19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0" t="s">
        <v>160</v>
      </c>
      <c r="AT178" s="200" t="s">
        <v>197</v>
      </c>
      <c r="AU178" s="200" t="s">
        <v>83</v>
      </c>
      <c r="AY178" s="17" t="s">
        <v>119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81</v>
      </c>
      <c r="BK178" s="201">
        <f>ROUND(I178*H178,2)</f>
        <v>0</v>
      </c>
      <c r="BL178" s="17" t="s">
        <v>125</v>
      </c>
      <c r="BM178" s="200" t="s">
        <v>246</v>
      </c>
    </row>
    <row r="179" s="12" customFormat="1" ht="22.8" customHeight="1">
      <c r="A179" s="12"/>
      <c r="B179" s="174"/>
      <c r="C179" s="12"/>
      <c r="D179" s="175" t="s">
        <v>72</v>
      </c>
      <c r="E179" s="185" t="s">
        <v>160</v>
      </c>
      <c r="F179" s="185" t="s">
        <v>247</v>
      </c>
      <c r="G179" s="12"/>
      <c r="H179" s="12"/>
      <c r="I179" s="177"/>
      <c r="J179" s="186">
        <f>BK179</f>
        <v>0</v>
      </c>
      <c r="K179" s="12"/>
      <c r="L179" s="174"/>
      <c r="M179" s="179"/>
      <c r="N179" s="180"/>
      <c r="O179" s="180"/>
      <c r="P179" s="181">
        <f>SUM(P180:P212)</f>
        <v>0</v>
      </c>
      <c r="Q179" s="180"/>
      <c r="R179" s="181">
        <f>SUM(R180:R212)</f>
        <v>22.949915259999997</v>
      </c>
      <c r="S179" s="180"/>
      <c r="T179" s="182">
        <f>SUM(T180:T212)</f>
        <v>4.3040000000000003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5" t="s">
        <v>81</v>
      </c>
      <c r="AT179" s="183" t="s">
        <v>72</v>
      </c>
      <c r="AU179" s="183" t="s">
        <v>81</v>
      </c>
      <c r="AY179" s="175" t="s">
        <v>119</v>
      </c>
      <c r="BK179" s="184">
        <f>SUM(BK180:BK212)</f>
        <v>0</v>
      </c>
    </row>
    <row r="180" s="2" customFormat="1" ht="16.5" customHeight="1">
      <c r="A180" s="36"/>
      <c r="B180" s="187"/>
      <c r="C180" s="188" t="s">
        <v>248</v>
      </c>
      <c r="D180" s="188" t="s">
        <v>121</v>
      </c>
      <c r="E180" s="189" t="s">
        <v>249</v>
      </c>
      <c r="F180" s="190" t="s">
        <v>250</v>
      </c>
      <c r="G180" s="191" t="s">
        <v>129</v>
      </c>
      <c r="H180" s="192">
        <v>0.502</v>
      </c>
      <c r="I180" s="193"/>
      <c r="J180" s="194">
        <f>ROUND(I180*H180,2)</f>
        <v>0</v>
      </c>
      <c r="K180" s="195"/>
      <c r="L180" s="37"/>
      <c r="M180" s="196" t="s">
        <v>1</v>
      </c>
      <c r="N180" s="197" t="s">
        <v>38</v>
      </c>
      <c r="O180" s="75"/>
      <c r="P180" s="198">
        <f>O180*H180</f>
        <v>0</v>
      </c>
      <c r="Q180" s="198">
        <v>3.0000000000000001E-05</v>
      </c>
      <c r="R180" s="198">
        <f>Q180*H180</f>
        <v>1.506E-05</v>
      </c>
      <c r="S180" s="198">
        <v>0</v>
      </c>
      <c r="T180" s="19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0" t="s">
        <v>125</v>
      </c>
      <c r="AT180" s="200" t="s">
        <v>121</v>
      </c>
      <c r="AU180" s="200" t="s">
        <v>83</v>
      </c>
      <c r="AY180" s="17" t="s">
        <v>119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81</v>
      </c>
      <c r="BK180" s="201">
        <f>ROUND(I180*H180,2)</f>
        <v>0</v>
      </c>
      <c r="BL180" s="17" t="s">
        <v>125</v>
      </c>
      <c r="BM180" s="200" t="s">
        <v>251</v>
      </c>
    </row>
    <row r="181" s="13" customFormat="1">
      <c r="A181" s="13"/>
      <c r="B181" s="202"/>
      <c r="C181" s="13"/>
      <c r="D181" s="203" t="s">
        <v>131</v>
      </c>
      <c r="E181" s="204" t="s">
        <v>1</v>
      </c>
      <c r="F181" s="205" t="s">
        <v>252</v>
      </c>
      <c r="G181" s="13"/>
      <c r="H181" s="206">
        <v>0.502</v>
      </c>
      <c r="I181" s="207"/>
      <c r="J181" s="13"/>
      <c r="K181" s="13"/>
      <c r="L181" s="202"/>
      <c r="M181" s="208"/>
      <c r="N181" s="209"/>
      <c r="O181" s="209"/>
      <c r="P181" s="209"/>
      <c r="Q181" s="209"/>
      <c r="R181" s="209"/>
      <c r="S181" s="209"/>
      <c r="T181" s="21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4" t="s">
        <v>131</v>
      </c>
      <c r="AU181" s="204" t="s">
        <v>83</v>
      </c>
      <c r="AV181" s="13" t="s">
        <v>83</v>
      </c>
      <c r="AW181" s="13" t="s">
        <v>30</v>
      </c>
      <c r="AX181" s="13" t="s">
        <v>81</v>
      </c>
      <c r="AY181" s="204" t="s">
        <v>119</v>
      </c>
    </row>
    <row r="182" s="2" customFormat="1" ht="16.5" customHeight="1">
      <c r="A182" s="36"/>
      <c r="B182" s="187"/>
      <c r="C182" s="219" t="s">
        <v>253</v>
      </c>
      <c r="D182" s="219" t="s">
        <v>197</v>
      </c>
      <c r="E182" s="220" t="s">
        <v>254</v>
      </c>
      <c r="F182" s="221" t="s">
        <v>255</v>
      </c>
      <c r="G182" s="222" t="s">
        <v>152</v>
      </c>
      <c r="H182" s="223">
        <v>1.5069999999999999</v>
      </c>
      <c r="I182" s="224"/>
      <c r="J182" s="225">
        <f>ROUND(I182*H182,2)</f>
        <v>0</v>
      </c>
      <c r="K182" s="226"/>
      <c r="L182" s="227"/>
      <c r="M182" s="228" t="s">
        <v>1</v>
      </c>
      <c r="N182" s="229" t="s">
        <v>38</v>
      </c>
      <c r="O182" s="75"/>
      <c r="P182" s="198">
        <f>O182*H182</f>
        <v>0</v>
      </c>
      <c r="Q182" s="198">
        <v>2.234</v>
      </c>
      <c r="R182" s="198">
        <f>Q182*H182</f>
        <v>3.3666379999999996</v>
      </c>
      <c r="S182" s="198">
        <v>0</v>
      </c>
      <c r="T182" s="19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0" t="s">
        <v>160</v>
      </c>
      <c r="AT182" s="200" t="s">
        <v>197</v>
      </c>
      <c r="AU182" s="200" t="s">
        <v>83</v>
      </c>
      <c r="AY182" s="17" t="s">
        <v>119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81</v>
      </c>
      <c r="BK182" s="201">
        <f>ROUND(I182*H182,2)</f>
        <v>0</v>
      </c>
      <c r="BL182" s="17" t="s">
        <v>125</v>
      </c>
      <c r="BM182" s="200" t="s">
        <v>256</v>
      </c>
    </row>
    <row r="183" s="13" customFormat="1">
      <c r="A183" s="13"/>
      <c r="B183" s="202"/>
      <c r="C183" s="13"/>
      <c r="D183" s="203" t="s">
        <v>131</v>
      </c>
      <c r="E183" s="204" t="s">
        <v>1</v>
      </c>
      <c r="F183" s="205" t="s">
        <v>257</v>
      </c>
      <c r="G183" s="13"/>
      <c r="H183" s="206">
        <v>1.5069999999999999</v>
      </c>
      <c r="I183" s="207"/>
      <c r="J183" s="13"/>
      <c r="K183" s="13"/>
      <c r="L183" s="202"/>
      <c r="M183" s="208"/>
      <c r="N183" s="209"/>
      <c r="O183" s="209"/>
      <c r="P183" s="209"/>
      <c r="Q183" s="209"/>
      <c r="R183" s="209"/>
      <c r="S183" s="209"/>
      <c r="T183" s="21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4" t="s">
        <v>131</v>
      </c>
      <c r="AU183" s="204" t="s">
        <v>83</v>
      </c>
      <c r="AV183" s="13" t="s">
        <v>83</v>
      </c>
      <c r="AW183" s="13" t="s">
        <v>30</v>
      </c>
      <c r="AX183" s="13" t="s">
        <v>81</v>
      </c>
      <c r="AY183" s="204" t="s">
        <v>119</v>
      </c>
    </row>
    <row r="184" s="2" customFormat="1" ht="21.75" customHeight="1">
      <c r="A184" s="36"/>
      <c r="B184" s="187"/>
      <c r="C184" s="188" t="s">
        <v>258</v>
      </c>
      <c r="D184" s="188" t="s">
        <v>121</v>
      </c>
      <c r="E184" s="189" t="s">
        <v>259</v>
      </c>
      <c r="F184" s="190" t="s">
        <v>260</v>
      </c>
      <c r="G184" s="191" t="s">
        <v>124</v>
      </c>
      <c r="H184" s="192">
        <v>4</v>
      </c>
      <c r="I184" s="193"/>
      <c r="J184" s="194">
        <f>ROUND(I184*H184,2)</f>
        <v>0</v>
      </c>
      <c r="K184" s="195"/>
      <c r="L184" s="37"/>
      <c r="M184" s="196" t="s">
        <v>1</v>
      </c>
      <c r="N184" s="197" t="s">
        <v>38</v>
      </c>
      <c r="O184" s="75"/>
      <c r="P184" s="198">
        <f>O184*H184</f>
        <v>0</v>
      </c>
      <c r="Q184" s="198">
        <v>0</v>
      </c>
      <c r="R184" s="198">
        <f>Q184*H184</f>
        <v>0</v>
      </c>
      <c r="S184" s="198">
        <v>0.32000000000000001</v>
      </c>
      <c r="T184" s="199">
        <f>S184*H184</f>
        <v>1.28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0" t="s">
        <v>125</v>
      </c>
      <c r="AT184" s="200" t="s">
        <v>121</v>
      </c>
      <c r="AU184" s="200" t="s">
        <v>83</v>
      </c>
      <c r="AY184" s="17" t="s">
        <v>119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81</v>
      </c>
      <c r="BK184" s="201">
        <f>ROUND(I184*H184,2)</f>
        <v>0</v>
      </c>
      <c r="BL184" s="17" t="s">
        <v>125</v>
      </c>
      <c r="BM184" s="200" t="s">
        <v>261</v>
      </c>
    </row>
    <row r="185" s="13" customFormat="1">
      <c r="A185" s="13"/>
      <c r="B185" s="202"/>
      <c r="C185" s="13"/>
      <c r="D185" s="203" t="s">
        <v>131</v>
      </c>
      <c r="E185" s="204" t="s">
        <v>1</v>
      </c>
      <c r="F185" s="205" t="s">
        <v>262</v>
      </c>
      <c r="G185" s="13"/>
      <c r="H185" s="206">
        <v>4</v>
      </c>
      <c r="I185" s="207"/>
      <c r="J185" s="13"/>
      <c r="K185" s="13"/>
      <c r="L185" s="202"/>
      <c r="M185" s="208"/>
      <c r="N185" s="209"/>
      <c r="O185" s="209"/>
      <c r="P185" s="209"/>
      <c r="Q185" s="209"/>
      <c r="R185" s="209"/>
      <c r="S185" s="209"/>
      <c r="T185" s="21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4" t="s">
        <v>131</v>
      </c>
      <c r="AU185" s="204" t="s">
        <v>83</v>
      </c>
      <c r="AV185" s="13" t="s">
        <v>83</v>
      </c>
      <c r="AW185" s="13" t="s">
        <v>30</v>
      </c>
      <c r="AX185" s="13" t="s">
        <v>81</v>
      </c>
      <c r="AY185" s="204" t="s">
        <v>119</v>
      </c>
    </row>
    <row r="186" s="2" customFormat="1" ht="21.75" customHeight="1">
      <c r="A186" s="36"/>
      <c r="B186" s="187"/>
      <c r="C186" s="188" t="s">
        <v>263</v>
      </c>
      <c r="D186" s="188" t="s">
        <v>121</v>
      </c>
      <c r="E186" s="189" t="s">
        <v>264</v>
      </c>
      <c r="F186" s="190" t="s">
        <v>265</v>
      </c>
      <c r="G186" s="191" t="s">
        <v>124</v>
      </c>
      <c r="H186" s="192">
        <v>22</v>
      </c>
      <c r="I186" s="193"/>
      <c r="J186" s="194">
        <f>ROUND(I186*H186,2)</f>
        <v>0</v>
      </c>
      <c r="K186" s="195"/>
      <c r="L186" s="37"/>
      <c r="M186" s="196" t="s">
        <v>1</v>
      </c>
      <c r="N186" s="197" t="s">
        <v>38</v>
      </c>
      <c r="O186" s="75"/>
      <c r="P186" s="198">
        <f>O186*H186</f>
        <v>0</v>
      </c>
      <c r="Q186" s="198">
        <v>1.0000000000000001E-05</v>
      </c>
      <c r="R186" s="198">
        <f>Q186*H186</f>
        <v>0.00022000000000000001</v>
      </c>
      <c r="S186" s="198">
        <v>0</v>
      </c>
      <c r="T186" s="19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0" t="s">
        <v>125</v>
      </c>
      <c r="AT186" s="200" t="s">
        <v>121</v>
      </c>
      <c r="AU186" s="200" t="s">
        <v>83</v>
      </c>
      <c r="AY186" s="17" t="s">
        <v>119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7" t="s">
        <v>81</v>
      </c>
      <c r="BK186" s="201">
        <f>ROUND(I186*H186,2)</f>
        <v>0</v>
      </c>
      <c r="BL186" s="17" t="s">
        <v>125</v>
      </c>
      <c r="BM186" s="200" t="s">
        <v>266</v>
      </c>
    </row>
    <row r="187" s="2" customFormat="1" ht="16.5" customHeight="1">
      <c r="A187" s="36"/>
      <c r="B187" s="187"/>
      <c r="C187" s="219" t="s">
        <v>267</v>
      </c>
      <c r="D187" s="219" t="s">
        <v>197</v>
      </c>
      <c r="E187" s="220" t="s">
        <v>268</v>
      </c>
      <c r="F187" s="221" t="s">
        <v>269</v>
      </c>
      <c r="G187" s="222" t="s">
        <v>124</v>
      </c>
      <c r="H187" s="223">
        <v>22.66</v>
      </c>
      <c r="I187" s="224"/>
      <c r="J187" s="225">
        <f>ROUND(I187*H187,2)</f>
        <v>0</v>
      </c>
      <c r="K187" s="226"/>
      <c r="L187" s="227"/>
      <c r="M187" s="228" t="s">
        <v>1</v>
      </c>
      <c r="N187" s="229" t="s">
        <v>38</v>
      </c>
      <c r="O187" s="75"/>
      <c r="P187" s="198">
        <f>O187*H187</f>
        <v>0</v>
      </c>
      <c r="Q187" s="198">
        <v>0.0026700000000000001</v>
      </c>
      <c r="R187" s="198">
        <f>Q187*H187</f>
        <v>0.060502199999999999</v>
      </c>
      <c r="S187" s="198">
        <v>0</v>
      </c>
      <c r="T187" s="19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0" t="s">
        <v>160</v>
      </c>
      <c r="AT187" s="200" t="s">
        <v>197</v>
      </c>
      <c r="AU187" s="200" t="s">
        <v>83</v>
      </c>
      <c r="AY187" s="17" t="s">
        <v>119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81</v>
      </c>
      <c r="BK187" s="201">
        <f>ROUND(I187*H187,2)</f>
        <v>0</v>
      </c>
      <c r="BL187" s="17" t="s">
        <v>125</v>
      </c>
      <c r="BM187" s="200" t="s">
        <v>270</v>
      </c>
    </row>
    <row r="188" s="13" customFormat="1">
      <c r="A188" s="13"/>
      <c r="B188" s="202"/>
      <c r="C188" s="13"/>
      <c r="D188" s="203" t="s">
        <v>131</v>
      </c>
      <c r="E188" s="204" t="s">
        <v>1</v>
      </c>
      <c r="F188" s="205" t="s">
        <v>234</v>
      </c>
      <c r="G188" s="13"/>
      <c r="H188" s="206">
        <v>22</v>
      </c>
      <c r="I188" s="207"/>
      <c r="J188" s="13"/>
      <c r="K188" s="13"/>
      <c r="L188" s="202"/>
      <c r="M188" s="208"/>
      <c r="N188" s="209"/>
      <c r="O188" s="209"/>
      <c r="P188" s="209"/>
      <c r="Q188" s="209"/>
      <c r="R188" s="209"/>
      <c r="S188" s="209"/>
      <c r="T188" s="21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4" t="s">
        <v>131</v>
      </c>
      <c r="AU188" s="204" t="s">
        <v>83</v>
      </c>
      <c r="AV188" s="13" t="s">
        <v>83</v>
      </c>
      <c r="AW188" s="13" t="s">
        <v>30</v>
      </c>
      <c r="AX188" s="13" t="s">
        <v>81</v>
      </c>
      <c r="AY188" s="204" t="s">
        <v>119</v>
      </c>
    </row>
    <row r="189" s="13" customFormat="1">
      <c r="A189" s="13"/>
      <c r="B189" s="202"/>
      <c r="C189" s="13"/>
      <c r="D189" s="203" t="s">
        <v>131</v>
      </c>
      <c r="E189" s="13"/>
      <c r="F189" s="205" t="s">
        <v>271</v>
      </c>
      <c r="G189" s="13"/>
      <c r="H189" s="206">
        <v>22.66</v>
      </c>
      <c r="I189" s="207"/>
      <c r="J189" s="13"/>
      <c r="K189" s="13"/>
      <c r="L189" s="202"/>
      <c r="M189" s="208"/>
      <c r="N189" s="209"/>
      <c r="O189" s="209"/>
      <c r="P189" s="209"/>
      <c r="Q189" s="209"/>
      <c r="R189" s="209"/>
      <c r="S189" s="209"/>
      <c r="T189" s="21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4" t="s">
        <v>131</v>
      </c>
      <c r="AU189" s="204" t="s">
        <v>83</v>
      </c>
      <c r="AV189" s="13" t="s">
        <v>83</v>
      </c>
      <c r="AW189" s="13" t="s">
        <v>3</v>
      </c>
      <c r="AX189" s="13" t="s">
        <v>81</v>
      </c>
      <c r="AY189" s="204" t="s">
        <v>119</v>
      </c>
    </row>
    <row r="190" s="2" customFormat="1" ht="21.75" customHeight="1">
      <c r="A190" s="36"/>
      <c r="B190" s="187"/>
      <c r="C190" s="188" t="s">
        <v>272</v>
      </c>
      <c r="D190" s="188" t="s">
        <v>121</v>
      </c>
      <c r="E190" s="189" t="s">
        <v>273</v>
      </c>
      <c r="F190" s="190" t="s">
        <v>274</v>
      </c>
      <c r="G190" s="191" t="s">
        <v>124</v>
      </c>
      <c r="H190" s="192">
        <v>50</v>
      </c>
      <c r="I190" s="193"/>
      <c r="J190" s="194">
        <f>ROUND(I190*H190,2)</f>
        <v>0</v>
      </c>
      <c r="K190" s="195"/>
      <c r="L190" s="37"/>
      <c r="M190" s="196" t="s">
        <v>1</v>
      </c>
      <c r="N190" s="197" t="s">
        <v>38</v>
      </c>
      <c r="O190" s="75"/>
      <c r="P190" s="198">
        <f>O190*H190</f>
        <v>0</v>
      </c>
      <c r="Q190" s="198">
        <v>2.0000000000000002E-05</v>
      </c>
      <c r="R190" s="198">
        <f>Q190*H190</f>
        <v>0.001</v>
      </c>
      <c r="S190" s="198">
        <v>0</v>
      </c>
      <c r="T190" s="19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0" t="s">
        <v>125</v>
      </c>
      <c r="AT190" s="200" t="s">
        <v>121</v>
      </c>
      <c r="AU190" s="200" t="s">
        <v>83</v>
      </c>
      <c r="AY190" s="17" t="s">
        <v>119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81</v>
      </c>
      <c r="BK190" s="201">
        <f>ROUND(I190*H190,2)</f>
        <v>0</v>
      </c>
      <c r="BL190" s="17" t="s">
        <v>125</v>
      </c>
      <c r="BM190" s="200" t="s">
        <v>275</v>
      </c>
    </row>
    <row r="191" s="2" customFormat="1" ht="16.5" customHeight="1">
      <c r="A191" s="36"/>
      <c r="B191" s="187"/>
      <c r="C191" s="219" t="s">
        <v>276</v>
      </c>
      <c r="D191" s="219" t="s">
        <v>197</v>
      </c>
      <c r="E191" s="220" t="s">
        <v>277</v>
      </c>
      <c r="F191" s="221" t="s">
        <v>278</v>
      </c>
      <c r="G191" s="222" t="s">
        <v>124</v>
      </c>
      <c r="H191" s="223">
        <v>51.5</v>
      </c>
      <c r="I191" s="224"/>
      <c r="J191" s="225">
        <f>ROUND(I191*H191,2)</f>
        <v>0</v>
      </c>
      <c r="K191" s="226"/>
      <c r="L191" s="227"/>
      <c r="M191" s="228" t="s">
        <v>1</v>
      </c>
      <c r="N191" s="229" t="s">
        <v>38</v>
      </c>
      <c r="O191" s="75"/>
      <c r="P191" s="198">
        <f>O191*H191</f>
        <v>0</v>
      </c>
      <c r="Q191" s="198">
        <v>0.016619999999999999</v>
      </c>
      <c r="R191" s="198">
        <f>Q191*H191</f>
        <v>0.85592999999999997</v>
      </c>
      <c r="S191" s="198">
        <v>0</v>
      </c>
      <c r="T191" s="19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0" t="s">
        <v>160</v>
      </c>
      <c r="AT191" s="200" t="s">
        <v>197</v>
      </c>
      <c r="AU191" s="200" t="s">
        <v>83</v>
      </c>
      <c r="AY191" s="17" t="s">
        <v>119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7" t="s">
        <v>81</v>
      </c>
      <c r="BK191" s="201">
        <f>ROUND(I191*H191,2)</f>
        <v>0</v>
      </c>
      <c r="BL191" s="17" t="s">
        <v>125</v>
      </c>
      <c r="BM191" s="200" t="s">
        <v>279</v>
      </c>
    </row>
    <row r="192" s="13" customFormat="1">
      <c r="A192" s="13"/>
      <c r="B192" s="202"/>
      <c r="C192" s="13"/>
      <c r="D192" s="203" t="s">
        <v>131</v>
      </c>
      <c r="E192" s="204" t="s">
        <v>1</v>
      </c>
      <c r="F192" s="205" t="s">
        <v>280</v>
      </c>
      <c r="G192" s="13"/>
      <c r="H192" s="206">
        <v>50</v>
      </c>
      <c r="I192" s="207"/>
      <c r="J192" s="13"/>
      <c r="K192" s="13"/>
      <c r="L192" s="202"/>
      <c r="M192" s="208"/>
      <c r="N192" s="209"/>
      <c r="O192" s="209"/>
      <c r="P192" s="209"/>
      <c r="Q192" s="209"/>
      <c r="R192" s="209"/>
      <c r="S192" s="209"/>
      <c r="T192" s="21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4" t="s">
        <v>131</v>
      </c>
      <c r="AU192" s="204" t="s">
        <v>83</v>
      </c>
      <c r="AV192" s="13" t="s">
        <v>83</v>
      </c>
      <c r="AW192" s="13" t="s">
        <v>30</v>
      </c>
      <c r="AX192" s="13" t="s">
        <v>81</v>
      </c>
      <c r="AY192" s="204" t="s">
        <v>119</v>
      </c>
    </row>
    <row r="193" s="13" customFormat="1">
      <c r="A193" s="13"/>
      <c r="B193" s="202"/>
      <c r="C193" s="13"/>
      <c r="D193" s="203" t="s">
        <v>131</v>
      </c>
      <c r="E193" s="13"/>
      <c r="F193" s="205" t="s">
        <v>281</v>
      </c>
      <c r="G193" s="13"/>
      <c r="H193" s="206">
        <v>51.5</v>
      </c>
      <c r="I193" s="207"/>
      <c r="J193" s="13"/>
      <c r="K193" s="13"/>
      <c r="L193" s="202"/>
      <c r="M193" s="208"/>
      <c r="N193" s="209"/>
      <c r="O193" s="209"/>
      <c r="P193" s="209"/>
      <c r="Q193" s="209"/>
      <c r="R193" s="209"/>
      <c r="S193" s="209"/>
      <c r="T193" s="21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4" t="s">
        <v>131</v>
      </c>
      <c r="AU193" s="204" t="s">
        <v>83</v>
      </c>
      <c r="AV193" s="13" t="s">
        <v>83</v>
      </c>
      <c r="AW193" s="13" t="s">
        <v>3</v>
      </c>
      <c r="AX193" s="13" t="s">
        <v>81</v>
      </c>
      <c r="AY193" s="204" t="s">
        <v>119</v>
      </c>
    </row>
    <row r="194" s="2" customFormat="1" ht="21.75" customHeight="1">
      <c r="A194" s="36"/>
      <c r="B194" s="187"/>
      <c r="C194" s="188" t="s">
        <v>282</v>
      </c>
      <c r="D194" s="188" t="s">
        <v>121</v>
      </c>
      <c r="E194" s="189" t="s">
        <v>283</v>
      </c>
      <c r="F194" s="190" t="s">
        <v>284</v>
      </c>
      <c r="G194" s="191" t="s">
        <v>237</v>
      </c>
      <c r="H194" s="192">
        <v>5</v>
      </c>
      <c r="I194" s="193"/>
      <c r="J194" s="194">
        <f>ROUND(I194*H194,2)</f>
        <v>0</v>
      </c>
      <c r="K194" s="195"/>
      <c r="L194" s="37"/>
      <c r="M194" s="196" t="s">
        <v>1</v>
      </c>
      <c r="N194" s="197" t="s">
        <v>38</v>
      </c>
      <c r="O194" s="75"/>
      <c r="P194" s="198">
        <f>O194*H194</f>
        <v>0</v>
      </c>
      <c r="Q194" s="198">
        <v>2.0000000000000002E-05</v>
      </c>
      <c r="R194" s="198">
        <f>Q194*H194</f>
        <v>0.00010000000000000001</v>
      </c>
      <c r="S194" s="198">
        <v>0</v>
      </c>
      <c r="T194" s="19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0" t="s">
        <v>125</v>
      </c>
      <c r="AT194" s="200" t="s">
        <v>121</v>
      </c>
      <c r="AU194" s="200" t="s">
        <v>83</v>
      </c>
      <c r="AY194" s="17" t="s">
        <v>119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81</v>
      </c>
      <c r="BK194" s="201">
        <f>ROUND(I194*H194,2)</f>
        <v>0</v>
      </c>
      <c r="BL194" s="17" t="s">
        <v>125</v>
      </c>
      <c r="BM194" s="200" t="s">
        <v>285</v>
      </c>
    </row>
    <row r="195" s="2" customFormat="1" ht="21.75" customHeight="1">
      <c r="A195" s="36"/>
      <c r="B195" s="187"/>
      <c r="C195" s="219" t="s">
        <v>286</v>
      </c>
      <c r="D195" s="219" t="s">
        <v>197</v>
      </c>
      <c r="E195" s="220" t="s">
        <v>287</v>
      </c>
      <c r="F195" s="221" t="s">
        <v>288</v>
      </c>
      <c r="G195" s="222" t="s">
        <v>237</v>
      </c>
      <c r="H195" s="223">
        <v>5</v>
      </c>
      <c r="I195" s="224"/>
      <c r="J195" s="225">
        <f>ROUND(I195*H195,2)</f>
        <v>0</v>
      </c>
      <c r="K195" s="226"/>
      <c r="L195" s="227"/>
      <c r="M195" s="228" t="s">
        <v>1</v>
      </c>
      <c r="N195" s="229" t="s">
        <v>38</v>
      </c>
      <c r="O195" s="75"/>
      <c r="P195" s="198">
        <f>O195*H195</f>
        <v>0</v>
      </c>
      <c r="Q195" s="198">
        <v>0.0073000000000000001</v>
      </c>
      <c r="R195" s="198">
        <f>Q195*H195</f>
        <v>0.036499999999999998</v>
      </c>
      <c r="S195" s="198">
        <v>0</v>
      </c>
      <c r="T195" s="19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0" t="s">
        <v>160</v>
      </c>
      <c r="AT195" s="200" t="s">
        <v>197</v>
      </c>
      <c r="AU195" s="200" t="s">
        <v>83</v>
      </c>
      <c r="AY195" s="17" t="s">
        <v>119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81</v>
      </c>
      <c r="BK195" s="201">
        <f>ROUND(I195*H195,2)</f>
        <v>0</v>
      </c>
      <c r="BL195" s="17" t="s">
        <v>125</v>
      </c>
      <c r="BM195" s="200" t="s">
        <v>289</v>
      </c>
    </row>
    <row r="196" s="2" customFormat="1" ht="21.75" customHeight="1">
      <c r="A196" s="36"/>
      <c r="B196" s="187"/>
      <c r="C196" s="188" t="s">
        <v>290</v>
      </c>
      <c r="D196" s="188" t="s">
        <v>121</v>
      </c>
      <c r="E196" s="189" t="s">
        <v>291</v>
      </c>
      <c r="F196" s="190" t="s">
        <v>292</v>
      </c>
      <c r="G196" s="191" t="s">
        <v>152</v>
      </c>
      <c r="H196" s="192">
        <v>1.575</v>
      </c>
      <c r="I196" s="193"/>
      <c r="J196" s="194">
        <f>ROUND(I196*H196,2)</f>
        <v>0</v>
      </c>
      <c r="K196" s="195"/>
      <c r="L196" s="37"/>
      <c r="M196" s="196" t="s">
        <v>1</v>
      </c>
      <c r="N196" s="197" t="s">
        <v>38</v>
      </c>
      <c r="O196" s="75"/>
      <c r="P196" s="198">
        <f>O196*H196</f>
        <v>0</v>
      </c>
      <c r="Q196" s="198">
        <v>0</v>
      </c>
      <c r="R196" s="198">
        <f>Q196*H196</f>
        <v>0</v>
      </c>
      <c r="S196" s="198">
        <v>1.9199999999999999</v>
      </c>
      <c r="T196" s="199">
        <f>S196*H196</f>
        <v>3.024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0" t="s">
        <v>125</v>
      </c>
      <c r="AT196" s="200" t="s">
        <v>121</v>
      </c>
      <c r="AU196" s="200" t="s">
        <v>83</v>
      </c>
      <c r="AY196" s="17" t="s">
        <v>119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81</v>
      </c>
      <c r="BK196" s="201">
        <f>ROUND(I196*H196,2)</f>
        <v>0</v>
      </c>
      <c r="BL196" s="17" t="s">
        <v>125</v>
      </c>
      <c r="BM196" s="200" t="s">
        <v>293</v>
      </c>
    </row>
    <row r="197" s="13" customFormat="1">
      <c r="A197" s="13"/>
      <c r="B197" s="202"/>
      <c r="C197" s="13"/>
      <c r="D197" s="203" t="s">
        <v>131</v>
      </c>
      <c r="E197" s="204" t="s">
        <v>1</v>
      </c>
      <c r="F197" s="205" t="s">
        <v>294</v>
      </c>
      <c r="G197" s="13"/>
      <c r="H197" s="206">
        <v>1.575</v>
      </c>
      <c r="I197" s="207"/>
      <c r="J197" s="13"/>
      <c r="K197" s="13"/>
      <c r="L197" s="202"/>
      <c r="M197" s="208"/>
      <c r="N197" s="209"/>
      <c r="O197" s="209"/>
      <c r="P197" s="209"/>
      <c r="Q197" s="209"/>
      <c r="R197" s="209"/>
      <c r="S197" s="209"/>
      <c r="T197" s="21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4" t="s">
        <v>131</v>
      </c>
      <c r="AU197" s="204" t="s">
        <v>83</v>
      </c>
      <c r="AV197" s="13" t="s">
        <v>83</v>
      </c>
      <c r="AW197" s="13" t="s">
        <v>30</v>
      </c>
      <c r="AX197" s="13" t="s">
        <v>81</v>
      </c>
      <c r="AY197" s="204" t="s">
        <v>119</v>
      </c>
    </row>
    <row r="198" s="2" customFormat="1" ht="21.75" customHeight="1">
      <c r="A198" s="36"/>
      <c r="B198" s="187"/>
      <c r="C198" s="188" t="s">
        <v>295</v>
      </c>
      <c r="D198" s="188" t="s">
        <v>121</v>
      </c>
      <c r="E198" s="189" t="s">
        <v>296</v>
      </c>
      <c r="F198" s="190" t="s">
        <v>297</v>
      </c>
      <c r="G198" s="191" t="s">
        <v>237</v>
      </c>
      <c r="H198" s="192">
        <v>3</v>
      </c>
      <c r="I198" s="193"/>
      <c r="J198" s="194">
        <f>ROUND(I198*H198,2)</f>
        <v>0</v>
      </c>
      <c r="K198" s="195"/>
      <c r="L198" s="37"/>
      <c r="M198" s="196" t="s">
        <v>1</v>
      </c>
      <c r="N198" s="197" t="s">
        <v>38</v>
      </c>
      <c r="O198" s="75"/>
      <c r="P198" s="198">
        <f>O198*H198</f>
        <v>0</v>
      </c>
      <c r="Q198" s="198">
        <v>2.1167600000000002</v>
      </c>
      <c r="R198" s="198">
        <f>Q198*H198</f>
        <v>6.3502800000000006</v>
      </c>
      <c r="S198" s="198">
        <v>0</v>
      </c>
      <c r="T198" s="19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0" t="s">
        <v>125</v>
      </c>
      <c r="AT198" s="200" t="s">
        <v>121</v>
      </c>
      <c r="AU198" s="200" t="s">
        <v>83</v>
      </c>
      <c r="AY198" s="17" t="s">
        <v>119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" t="s">
        <v>81</v>
      </c>
      <c r="BK198" s="201">
        <f>ROUND(I198*H198,2)</f>
        <v>0</v>
      </c>
      <c r="BL198" s="17" t="s">
        <v>125</v>
      </c>
      <c r="BM198" s="200" t="s">
        <v>298</v>
      </c>
    </row>
    <row r="199" s="2" customFormat="1" ht="21.75" customHeight="1">
      <c r="A199" s="36"/>
      <c r="B199" s="187"/>
      <c r="C199" s="219" t="s">
        <v>299</v>
      </c>
      <c r="D199" s="219" t="s">
        <v>197</v>
      </c>
      <c r="E199" s="220" t="s">
        <v>300</v>
      </c>
      <c r="F199" s="221" t="s">
        <v>301</v>
      </c>
      <c r="G199" s="222" t="s">
        <v>237</v>
      </c>
      <c r="H199" s="223">
        <v>3</v>
      </c>
      <c r="I199" s="224"/>
      <c r="J199" s="225">
        <f>ROUND(I199*H199,2)</f>
        <v>0</v>
      </c>
      <c r="K199" s="226"/>
      <c r="L199" s="227"/>
      <c r="M199" s="228" t="s">
        <v>1</v>
      </c>
      <c r="N199" s="229" t="s">
        <v>38</v>
      </c>
      <c r="O199" s="75"/>
      <c r="P199" s="198">
        <f>O199*H199</f>
        <v>0</v>
      </c>
      <c r="Q199" s="198">
        <v>0.54800000000000004</v>
      </c>
      <c r="R199" s="198">
        <f>Q199*H199</f>
        <v>1.6440000000000001</v>
      </c>
      <c r="S199" s="198">
        <v>0</v>
      </c>
      <c r="T199" s="19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0" t="s">
        <v>160</v>
      </c>
      <c r="AT199" s="200" t="s">
        <v>197</v>
      </c>
      <c r="AU199" s="200" t="s">
        <v>83</v>
      </c>
      <c r="AY199" s="17" t="s">
        <v>119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7" t="s">
        <v>81</v>
      </c>
      <c r="BK199" s="201">
        <f>ROUND(I199*H199,2)</f>
        <v>0</v>
      </c>
      <c r="BL199" s="17" t="s">
        <v>125</v>
      </c>
      <c r="BM199" s="200" t="s">
        <v>302</v>
      </c>
    </row>
    <row r="200" s="2" customFormat="1" ht="21.75" customHeight="1">
      <c r="A200" s="36"/>
      <c r="B200" s="187"/>
      <c r="C200" s="219" t="s">
        <v>303</v>
      </c>
      <c r="D200" s="219" t="s">
        <v>197</v>
      </c>
      <c r="E200" s="220" t="s">
        <v>304</v>
      </c>
      <c r="F200" s="221" t="s">
        <v>305</v>
      </c>
      <c r="G200" s="222" t="s">
        <v>237</v>
      </c>
      <c r="H200" s="223">
        <v>2</v>
      </c>
      <c r="I200" s="224"/>
      <c r="J200" s="225">
        <f>ROUND(I200*H200,2)</f>
        <v>0</v>
      </c>
      <c r="K200" s="226"/>
      <c r="L200" s="227"/>
      <c r="M200" s="228" t="s">
        <v>1</v>
      </c>
      <c r="N200" s="229" t="s">
        <v>38</v>
      </c>
      <c r="O200" s="75"/>
      <c r="P200" s="198">
        <f>O200*H200</f>
        <v>0</v>
      </c>
      <c r="Q200" s="198">
        <v>0.254</v>
      </c>
      <c r="R200" s="198">
        <f>Q200*H200</f>
        <v>0.50800000000000001</v>
      </c>
      <c r="S200" s="198">
        <v>0</v>
      </c>
      <c r="T200" s="19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0" t="s">
        <v>160</v>
      </c>
      <c r="AT200" s="200" t="s">
        <v>197</v>
      </c>
      <c r="AU200" s="200" t="s">
        <v>83</v>
      </c>
      <c r="AY200" s="17" t="s">
        <v>119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81</v>
      </c>
      <c r="BK200" s="201">
        <f>ROUND(I200*H200,2)</f>
        <v>0</v>
      </c>
      <c r="BL200" s="17" t="s">
        <v>125</v>
      </c>
      <c r="BM200" s="200" t="s">
        <v>306</v>
      </c>
    </row>
    <row r="201" s="2" customFormat="1" ht="21.75" customHeight="1">
      <c r="A201" s="36"/>
      <c r="B201" s="187"/>
      <c r="C201" s="219" t="s">
        <v>307</v>
      </c>
      <c r="D201" s="219" t="s">
        <v>197</v>
      </c>
      <c r="E201" s="220" t="s">
        <v>308</v>
      </c>
      <c r="F201" s="221" t="s">
        <v>309</v>
      </c>
      <c r="G201" s="222" t="s">
        <v>237</v>
      </c>
      <c r="H201" s="223">
        <v>2</v>
      </c>
      <c r="I201" s="224"/>
      <c r="J201" s="225">
        <f>ROUND(I201*H201,2)</f>
        <v>0</v>
      </c>
      <c r="K201" s="226"/>
      <c r="L201" s="227"/>
      <c r="M201" s="228" t="s">
        <v>1</v>
      </c>
      <c r="N201" s="229" t="s">
        <v>38</v>
      </c>
      <c r="O201" s="75"/>
      <c r="P201" s="198">
        <f>O201*H201</f>
        <v>0</v>
      </c>
      <c r="Q201" s="198">
        <v>0.50600000000000001</v>
      </c>
      <c r="R201" s="198">
        <f>Q201*H201</f>
        <v>1.012</v>
      </c>
      <c r="S201" s="198">
        <v>0</v>
      </c>
      <c r="T201" s="19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0" t="s">
        <v>160</v>
      </c>
      <c r="AT201" s="200" t="s">
        <v>197</v>
      </c>
      <c r="AU201" s="200" t="s">
        <v>83</v>
      </c>
      <c r="AY201" s="17" t="s">
        <v>119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81</v>
      </c>
      <c r="BK201" s="201">
        <f>ROUND(I201*H201,2)</f>
        <v>0</v>
      </c>
      <c r="BL201" s="17" t="s">
        <v>125</v>
      </c>
      <c r="BM201" s="200" t="s">
        <v>310</v>
      </c>
    </row>
    <row r="202" s="2" customFormat="1" ht="21.75" customHeight="1">
      <c r="A202" s="36"/>
      <c r="B202" s="187"/>
      <c r="C202" s="219" t="s">
        <v>311</v>
      </c>
      <c r="D202" s="219" t="s">
        <v>197</v>
      </c>
      <c r="E202" s="220" t="s">
        <v>312</v>
      </c>
      <c r="F202" s="221" t="s">
        <v>313</v>
      </c>
      <c r="G202" s="222" t="s">
        <v>237</v>
      </c>
      <c r="H202" s="223">
        <v>3</v>
      </c>
      <c r="I202" s="224"/>
      <c r="J202" s="225">
        <f>ROUND(I202*H202,2)</f>
        <v>0</v>
      </c>
      <c r="K202" s="226"/>
      <c r="L202" s="227"/>
      <c r="M202" s="228" t="s">
        <v>1</v>
      </c>
      <c r="N202" s="229" t="s">
        <v>38</v>
      </c>
      <c r="O202" s="75"/>
      <c r="P202" s="198">
        <f>O202*H202</f>
        <v>0</v>
      </c>
      <c r="Q202" s="198">
        <v>1.0129999999999999</v>
      </c>
      <c r="R202" s="198">
        <f>Q202*H202</f>
        <v>3.0389999999999997</v>
      </c>
      <c r="S202" s="198">
        <v>0</v>
      </c>
      <c r="T202" s="19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0" t="s">
        <v>160</v>
      </c>
      <c r="AT202" s="200" t="s">
        <v>197</v>
      </c>
      <c r="AU202" s="200" t="s">
        <v>83</v>
      </c>
      <c r="AY202" s="17" t="s">
        <v>119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7" t="s">
        <v>81</v>
      </c>
      <c r="BK202" s="201">
        <f>ROUND(I202*H202,2)</f>
        <v>0</v>
      </c>
      <c r="BL202" s="17" t="s">
        <v>125</v>
      </c>
      <c r="BM202" s="200" t="s">
        <v>314</v>
      </c>
    </row>
    <row r="203" s="2" customFormat="1" ht="16.5" customHeight="1">
      <c r="A203" s="36"/>
      <c r="B203" s="187"/>
      <c r="C203" s="219" t="s">
        <v>315</v>
      </c>
      <c r="D203" s="219" t="s">
        <v>197</v>
      </c>
      <c r="E203" s="220" t="s">
        <v>316</v>
      </c>
      <c r="F203" s="221" t="s">
        <v>317</v>
      </c>
      <c r="G203" s="222" t="s">
        <v>237</v>
      </c>
      <c r="H203" s="223">
        <v>10</v>
      </c>
      <c r="I203" s="224"/>
      <c r="J203" s="225">
        <f>ROUND(I203*H203,2)</f>
        <v>0</v>
      </c>
      <c r="K203" s="226"/>
      <c r="L203" s="227"/>
      <c r="M203" s="228" t="s">
        <v>1</v>
      </c>
      <c r="N203" s="229" t="s">
        <v>38</v>
      </c>
      <c r="O203" s="75"/>
      <c r="P203" s="198">
        <f>O203*H203</f>
        <v>0</v>
      </c>
      <c r="Q203" s="198">
        <v>0.002</v>
      </c>
      <c r="R203" s="198">
        <f>Q203*H203</f>
        <v>0.02</v>
      </c>
      <c r="S203" s="198">
        <v>0</v>
      </c>
      <c r="T203" s="19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0" t="s">
        <v>160</v>
      </c>
      <c r="AT203" s="200" t="s">
        <v>197</v>
      </c>
      <c r="AU203" s="200" t="s">
        <v>83</v>
      </c>
      <c r="AY203" s="17" t="s">
        <v>119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81</v>
      </c>
      <c r="BK203" s="201">
        <f>ROUND(I203*H203,2)</f>
        <v>0</v>
      </c>
      <c r="BL203" s="17" t="s">
        <v>125</v>
      </c>
      <c r="BM203" s="200" t="s">
        <v>318</v>
      </c>
    </row>
    <row r="204" s="2" customFormat="1" ht="21.75" customHeight="1">
      <c r="A204" s="36"/>
      <c r="B204" s="187"/>
      <c r="C204" s="219" t="s">
        <v>319</v>
      </c>
      <c r="D204" s="219" t="s">
        <v>197</v>
      </c>
      <c r="E204" s="220" t="s">
        <v>320</v>
      </c>
      <c r="F204" s="221" t="s">
        <v>321</v>
      </c>
      <c r="G204" s="222" t="s">
        <v>237</v>
      </c>
      <c r="H204" s="223">
        <v>3</v>
      </c>
      <c r="I204" s="224"/>
      <c r="J204" s="225">
        <f>ROUND(I204*H204,2)</f>
        <v>0</v>
      </c>
      <c r="K204" s="226"/>
      <c r="L204" s="227"/>
      <c r="M204" s="228" t="s">
        <v>1</v>
      </c>
      <c r="N204" s="229" t="s">
        <v>38</v>
      </c>
      <c r="O204" s="75"/>
      <c r="P204" s="198">
        <f>O204*H204</f>
        <v>0</v>
      </c>
      <c r="Q204" s="198">
        <v>1.6140000000000001</v>
      </c>
      <c r="R204" s="198">
        <f>Q204*H204</f>
        <v>4.8420000000000005</v>
      </c>
      <c r="S204" s="198">
        <v>0</v>
      </c>
      <c r="T204" s="19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0" t="s">
        <v>160</v>
      </c>
      <c r="AT204" s="200" t="s">
        <v>197</v>
      </c>
      <c r="AU204" s="200" t="s">
        <v>83</v>
      </c>
      <c r="AY204" s="17" t="s">
        <v>119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7" t="s">
        <v>81</v>
      </c>
      <c r="BK204" s="201">
        <f>ROUND(I204*H204,2)</f>
        <v>0</v>
      </c>
      <c r="BL204" s="17" t="s">
        <v>125</v>
      </c>
      <c r="BM204" s="200" t="s">
        <v>322</v>
      </c>
    </row>
    <row r="205" s="2" customFormat="1" ht="21.75" customHeight="1">
      <c r="A205" s="36"/>
      <c r="B205" s="187"/>
      <c r="C205" s="188" t="s">
        <v>323</v>
      </c>
      <c r="D205" s="188" t="s">
        <v>121</v>
      </c>
      <c r="E205" s="189" t="s">
        <v>324</v>
      </c>
      <c r="F205" s="190" t="s">
        <v>325</v>
      </c>
      <c r="G205" s="191" t="s">
        <v>237</v>
      </c>
      <c r="H205" s="192">
        <v>1</v>
      </c>
      <c r="I205" s="193"/>
      <c r="J205" s="194">
        <f>ROUND(I205*H205,2)</f>
        <v>0</v>
      </c>
      <c r="K205" s="195"/>
      <c r="L205" s="37"/>
      <c r="M205" s="196" t="s">
        <v>1</v>
      </c>
      <c r="N205" s="197" t="s">
        <v>38</v>
      </c>
      <c r="O205" s="75"/>
      <c r="P205" s="198">
        <f>O205*H205</f>
        <v>0</v>
      </c>
      <c r="Q205" s="198">
        <v>0.11631</v>
      </c>
      <c r="R205" s="198">
        <f>Q205*H205</f>
        <v>0.11631</v>
      </c>
      <c r="S205" s="198">
        <v>0</v>
      </c>
      <c r="T205" s="19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0" t="s">
        <v>125</v>
      </c>
      <c r="AT205" s="200" t="s">
        <v>121</v>
      </c>
      <c r="AU205" s="200" t="s">
        <v>83</v>
      </c>
      <c r="AY205" s="17" t="s">
        <v>119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81</v>
      </c>
      <c r="BK205" s="201">
        <f>ROUND(I205*H205,2)</f>
        <v>0</v>
      </c>
      <c r="BL205" s="17" t="s">
        <v>125</v>
      </c>
      <c r="BM205" s="200" t="s">
        <v>326</v>
      </c>
    </row>
    <row r="206" s="2" customFormat="1" ht="21.75" customHeight="1">
      <c r="A206" s="36"/>
      <c r="B206" s="187"/>
      <c r="C206" s="188" t="s">
        <v>327</v>
      </c>
      <c r="D206" s="188" t="s">
        <v>121</v>
      </c>
      <c r="E206" s="189" t="s">
        <v>328</v>
      </c>
      <c r="F206" s="190" t="s">
        <v>329</v>
      </c>
      <c r="G206" s="191" t="s">
        <v>237</v>
      </c>
      <c r="H206" s="192">
        <v>1</v>
      </c>
      <c r="I206" s="193"/>
      <c r="J206" s="194">
        <f>ROUND(I206*H206,2)</f>
        <v>0</v>
      </c>
      <c r="K206" s="195"/>
      <c r="L206" s="37"/>
      <c r="M206" s="196" t="s">
        <v>1</v>
      </c>
      <c r="N206" s="197" t="s">
        <v>38</v>
      </c>
      <c r="O206" s="75"/>
      <c r="P206" s="198">
        <f>O206*H206</f>
        <v>0</v>
      </c>
      <c r="Q206" s="198">
        <v>0.024240000000000001</v>
      </c>
      <c r="R206" s="198">
        <f>Q206*H206</f>
        <v>0.024240000000000001</v>
      </c>
      <c r="S206" s="198">
        <v>0</v>
      </c>
      <c r="T206" s="19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0" t="s">
        <v>125</v>
      </c>
      <c r="AT206" s="200" t="s">
        <v>121</v>
      </c>
      <c r="AU206" s="200" t="s">
        <v>83</v>
      </c>
      <c r="AY206" s="17" t="s">
        <v>119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81</v>
      </c>
      <c r="BK206" s="201">
        <f>ROUND(I206*H206,2)</f>
        <v>0</v>
      </c>
      <c r="BL206" s="17" t="s">
        <v>125</v>
      </c>
      <c r="BM206" s="200" t="s">
        <v>330</v>
      </c>
    </row>
    <row r="207" s="2" customFormat="1" ht="21.75" customHeight="1">
      <c r="A207" s="36"/>
      <c r="B207" s="187"/>
      <c r="C207" s="188" t="s">
        <v>331</v>
      </c>
      <c r="D207" s="188" t="s">
        <v>121</v>
      </c>
      <c r="E207" s="189" t="s">
        <v>332</v>
      </c>
      <c r="F207" s="190" t="s">
        <v>333</v>
      </c>
      <c r="G207" s="191" t="s">
        <v>237</v>
      </c>
      <c r="H207" s="192">
        <v>1</v>
      </c>
      <c r="I207" s="193"/>
      <c r="J207" s="194">
        <f>ROUND(I207*H207,2)</f>
        <v>0</v>
      </c>
      <c r="K207" s="195"/>
      <c r="L207" s="37"/>
      <c r="M207" s="196" t="s">
        <v>1</v>
      </c>
      <c r="N207" s="197" t="s">
        <v>38</v>
      </c>
      <c r="O207" s="75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0" t="s">
        <v>125</v>
      </c>
      <c r="AT207" s="200" t="s">
        <v>121</v>
      </c>
      <c r="AU207" s="200" t="s">
        <v>83</v>
      </c>
      <c r="AY207" s="17" t="s">
        <v>119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81</v>
      </c>
      <c r="BK207" s="201">
        <f>ROUND(I207*H207,2)</f>
        <v>0</v>
      </c>
      <c r="BL207" s="17" t="s">
        <v>125</v>
      </c>
      <c r="BM207" s="200" t="s">
        <v>334</v>
      </c>
    </row>
    <row r="208" s="2" customFormat="1" ht="21.75" customHeight="1">
      <c r="A208" s="36"/>
      <c r="B208" s="187"/>
      <c r="C208" s="188" t="s">
        <v>335</v>
      </c>
      <c r="D208" s="188" t="s">
        <v>121</v>
      </c>
      <c r="E208" s="189" t="s">
        <v>336</v>
      </c>
      <c r="F208" s="190" t="s">
        <v>337</v>
      </c>
      <c r="G208" s="191" t="s">
        <v>237</v>
      </c>
      <c r="H208" s="192">
        <v>1</v>
      </c>
      <c r="I208" s="193"/>
      <c r="J208" s="194">
        <f>ROUND(I208*H208,2)</f>
        <v>0</v>
      </c>
      <c r="K208" s="195"/>
      <c r="L208" s="37"/>
      <c r="M208" s="196" t="s">
        <v>1</v>
      </c>
      <c r="N208" s="197" t="s">
        <v>38</v>
      </c>
      <c r="O208" s="75"/>
      <c r="P208" s="198">
        <f>O208*H208</f>
        <v>0</v>
      </c>
      <c r="Q208" s="198">
        <v>0.42115999999999998</v>
      </c>
      <c r="R208" s="198">
        <f>Q208*H208</f>
        <v>0.42115999999999998</v>
      </c>
      <c r="S208" s="198">
        <v>0</v>
      </c>
      <c r="T208" s="19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0" t="s">
        <v>125</v>
      </c>
      <c r="AT208" s="200" t="s">
        <v>121</v>
      </c>
      <c r="AU208" s="200" t="s">
        <v>83</v>
      </c>
      <c r="AY208" s="17" t="s">
        <v>119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7" t="s">
        <v>81</v>
      </c>
      <c r="BK208" s="201">
        <f>ROUND(I208*H208,2)</f>
        <v>0</v>
      </c>
      <c r="BL208" s="17" t="s">
        <v>125</v>
      </c>
      <c r="BM208" s="200" t="s">
        <v>338</v>
      </c>
    </row>
    <row r="209" s="2" customFormat="1" ht="21.75" customHeight="1">
      <c r="A209" s="36"/>
      <c r="B209" s="187"/>
      <c r="C209" s="188" t="s">
        <v>339</v>
      </c>
      <c r="D209" s="188" t="s">
        <v>121</v>
      </c>
      <c r="E209" s="189" t="s">
        <v>340</v>
      </c>
      <c r="F209" s="190" t="s">
        <v>341</v>
      </c>
      <c r="G209" s="191" t="s">
        <v>237</v>
      </c>
      <c r="H209" s="192">
        <v>3</v>
      </c>
      <c r="I209" s="193"/>
      <c r="J209" s="194">
        <f>ROUND(I209*H209,2)</f>
        <v>0</v>
      </c>
      <c r="K209" s="195"/>
      <c r="L209" s="37"/>
      <c r="M209" s="196" t="s">
        <v>1</v>
      </c>
      <c r="N209" s="197" t="s">
        <v>38</v>
      </c>
      <c r="O209" s="75"/>
      <c r="P209" s="198">
        <f>O209*H209</f>
        <v>0</v>
      </c>
      <c r="Q209" s="198">
        <v>0.21734000000000001</v>
      </c>
      <c r="R209" s="198">
        <f>Q209*H209</f>
        <v>0.65202000000000004</v>
      </c>
      <c r="S209" s="198">
        <v>0</v>
      </c>
      <c r="T209" s="19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0" t="s">
        <v>125</v>
      </c>
      <c r="AT209" s="200" t="s">
        <v>121</v>
      </c>
      <c r="AU209" s="200" t="s">
        <v>83</v>
      </c>
      <c r="AY209" s="17" t="s">
        <v>119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81</v>
      </c>
      <c r="BK209" s="201">
        <f>ROUND(I209*H209,2)</f>
        <v>0</v>
      </c>
      <c r="BL209" s="17" t="s">
        <v>125</v>
      </c>
      <c r="BM209" s="200" t="s">
        <v>342</v>
      </c>
    </row>
    <row r="210" s="2" customFormat="1" ht="21.75" customHeight="1">
      <c r="A210" s="36"/>
      <c r="B210" s="187"/>
      <c r="C210" s="219" t="s">
        <v>343</v>
      </c>
      <c r="D210" s="219" t="s">
        <v>197</v>
      </c>
      <c r="E210" s="220" t="s">
        <v>344</v>
      </c>
      <c r="F210" s="221" t="s">
        <v>345</v>
      </c>
      <c r="G210" s="222" t="s">
        <v>346</v>
      </c>
      <c r="H210" s="223">
        <v>3</v>
      </c>
      <c r="I210" s="224"/>
      <c r="J210" s="225">
        <f>ROUND(I210*H210,2)</f>
        <v>0</v>
      </c>
      <c r="K210" s="226"/>
      <c r="L210" s="227"/>
      <c r="M210" s="228" t="s">
        <v>1</v>
      </c>
      <c r="N210" s="229" t="s">
        <v>38</v>
      </c>
      <c r="O210" s="75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0" t="s">
        <v>160</v>
      </c>
      <c r="AT210" s="200" t="s">
        <v>197</v>
      </c>
      <c r="AU210" s="200" t="s">
        <v>83</v>
      </c>
      <c r="AY210" s="17" t="s">
        <v>119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81</v>
      </c>
      <c r="BK210" s="201">
        <f>ROUND(I210*H210,2)</f>
        <v>0</v>
      </c>
      <c r="BL210" s="17" t="s">
        <v>125</v>
      </c>
      <c r="BM210" s="200" t="s">
        <v>347</v>
      </c>
    </row>
    <row r="211" s="2" customFormat="1" ht="16.5" customHeight="1">
      <c r="A211" s="36"/>
      <c r="B211" s="187"/>
      <c r="C211" s="188" t="s">
        <v>348</v>
      </c>
      <c r="D211" s="188" t="s">
        <v>121</v>
      </c>
      <c r="E211" s="189" t="s">
        <v>349</v>
      </c>
      <c r="F211" s="190" t="s">
        <v>350</v>
      </c>
      <c r="G211" s="191" t="s">
        <v>351</v>
      </c>
      <c r="H211" s="192">
        <v>4</v>
      </c>
      <c r="I211" s="193"/>
      <c r="J211" s="194">
        <f>ROUND(I211*H211,2)</f>
        <v>0</v>
      </c>
      <c r="K211" s="195"/>
      <c r="L211" s="37"/>
      <c r="M211" s="196" t="s">
        <v>1</v>
      </c>
      <c r="N211" s="197" t="s">
        <v>38</v>
      </c>
      <c r="O211" s="75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0" t="s">
        <v>125</v>
      </c>
      <c r="AT211" s="200" t="s">
        <v>121</v>
      </c>
      <c r="AU211" s="200" t="s">
        <v>83</v>
      </c>
      <c r="AY211" s="17" t="s">
        <v>119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7" t="s">
        <v>81</v>
      </c>
      <c r="BK211" s="201">
        <f>ROUND(I211*H211,2)</f>
        <v>0</v>
      </c>
      <c r="BL211" s="17" t="s">
        <v>125</v>
      </c>
      <c r="BM211" s="200" t="s">
        <v>352</v>
      </c>
    </row>
    <row r="212" s="2" customFormat="1" ht="21.75" customHeight="1">
      <c r="A212" s="36"/>
      <c r="B212" s="187"/>
      <c r="C212" s="188" t="s">
        <v>353</v>
      </c>
      <c r="D212" s="188" t="s">
        <v>121</v>
      </c>
      <c r="E212" s="189" t="s">
        <v>354</v>
      </c>
      <c r="F212" s="190" t="s">
        <v>355</v>
      </c>
      <c r="G212" s="191" t="s">
        <v>351</v>
      </c>
      <c r="H212" s="192">
        <v>3</v>
      </c>
      <c r="I212" s="193"/>
      <c r="J212" s="194">
        <f>ROUND(I212*H212,2)</f>
        <v>0</v>
      </c>
      <c r="K212" s="195"/>
      <c r="L212" s="37"/>
      <c r="M212" s="196" t="s">
        <v>1</v>
      </c>
      <c r="N212" s="197" t="s">
        <v>38</v>
      </c>
      <c r="O212" s="75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0" t="s">
        <v>125</v>
      </c>
      <c r="AT212" s="200" t="s">
        <v>121</v>
      </c>
      <c r="AU212" s="200" t="s">
        <v>83</v>
      </c>
      <c r="AY212" s="17" t="s">
        <v>119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7" t="s">
        <v>81</v>
      </c>
      <c r="BK212" s="201">
        <f>ROUND(I212*H212,2)</f>
        <v>0</v>
      </c>
      <c r="BL212" s="17" t="s">
        <v>125</v>
      </c>
      <c r="BM212" s="200" t="s">
        <v>356</v>
      </c>
    </row>
    <row r="213" s="12" customFormat="1" ht="22.8" customHeight="1">
      <c r="A213" s="12"/>
      <c r="B213" s="174"/>
      <c r="C213" s="12"/>
      <c r="D213" s="175" t="s">
        <v>72</v>
      </c>
      <c r="E213" s="185" t="s">
        <v>357</v>
      </c>
      <c r="F213" s="185" t="s">
        <v>358</v>
      </c>
      <c r="G213" s="12"/>
      <c r="H213" s="12"/>
      <c r="I213" s="177"/>
      <c r="J213" s="186">
        <f>BK213</f>
        <v>0</v>
      </c>
      <c r="K213" s="12"/>
      <c r="L213" s="174"/>
      <c r="M213" s="179"/>
      <c r="N213" s="180"/>
      <c r="O213" s="180"/>
      <c r="P213" s="181">
        <f>SUM(P214:P218)</f>
        <v>0</v>
      </c>
      <c r="Q213" s="180"/>
      <c r="R213" s="181">
        <f>SUM(R214:R218)</f>
        <v>0</v>
      </c>
      <c r="S213" s="180"/>
      <c r="T213" s="182">
        <f>SUM(T214:T218)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75" t="s">
        <v>81</v>
      </c>
      <c r="AT213" s="183" t="s">
        <v>72</v>
      </c>
      <c r="AU213" s="183" t="s">
        <v>81</v>
      </c>
      <c r="AY213" s="175" t="s">
        <v>119</v>
      </c>
      <c r="BK213" s="184">
        <f>SUM(BK214:BK218)</f>
        <v>0</v>
      </c>
    </row>
    <row r="214" s="2" customFormat="1" ht="16.5" customHeight="1">
      <c r="A214" s="36"/>
      <c r="B214" s="187"/>
      <c r="C214" s="188" t="s">
        <v>280</v>
      </c>
      <c r="D214" s="188" t="s">
        <v>121</v>
      </c>
      <c r="E214" s="189" t="s">
        <v>359</v>
      </c>
      <c r="F214" s="190" t="s">
        <v>360</v>
      </c>
      <c r="G214" s="191" t="s">
        <v>182</v>
      </c>
      <c r="H214" s="192">
        <v>4.3040000000000003</v>
      </c>
      <c r="I214" s="193"/>
      <c r="J214" s="194">
        <f>ROUND(I214*H214,2)</f>
        <v>0</v>
      </c>
      <c r="K214" s="195"/>
      <c r="L214" s="37"/>
      <c r="M214" s="196" t="s">
        <v>1</v>
      </c>
      <c r="N214" s="197" t="s">
        <v>38</v>
      </c>
      <c r="O214" s="75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0" t="s">
        <v>125</v>
      </c>
      <c r="AT214" s="200" t="s">
        <v>121</v>
      </c>
      <c r="AU214" s="200" t="s">
        <v>83</v>
      </c>
      <c r="AY214" s="17" t="s">
        <v>119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7" t="s">
        <v>81</v>
      </c>
      <c r="BK214" s="201">
        <f>ROUND(I214*H214,2)</f>
        <v>0</v>
      </c>
      <c r="BL214" s="17" t="s">
        <v>125</v>
      </c>
      <c r="BM214" s="200" t="s">
        <v>361</v>
      </c>
    </row>
    <row r="215" s="2" customFormat="1" ht="21.75" customHeight="1">
      <c r="A215" s="36"/>
      <c r="B215" s="187"/>
      <c r="C215" s="188" t="s">
        <v>362</v>
      </c>
      <c r="D215" s="188" t="s">
        <v>121</v>
      </c>
      <c r="E215" s="189" t="s">
        <v>363</v>
      </c>
      <c r="F215" s="190" t="s">
        <v>364</v>
      </c>
      <c r="G215" s="191" t="s">
        <v>182</v>
      </c>
      <c r="H215" s="192">
        <v>55.951999999999998</v>
      </c>
      <c r="I215" s="193"/>
      <c r="J215" s="194">
        <f>ROUND(I215*H215,2)</f>
        <v>0</v>
      </c>
      <c r="K215" s="195"/>
      <c r="L215" s="37"/>
      <c r="M215" s="196" t="s">
        <v>1</v>
      </c>
      <c r="N215" s="197" t="s">
        <v>38</v>
      </c>
      <c r="O215" s="75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0" t="s">
        <v>125</v>
      </c>
      <c r="AT215" s="200" t="s">
        <v>121</v>
      </c>
      <c r="AU215" s="200" t="s">
        <v>83</v>
      </c>
      <c r="AY215" s="17" t="s">
        <v>119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7" t="s">
        <v>81</v>
      </c>
      <c r="BK215" s="201">
        <f>ROUND(I215*H215,2)</f>
        <v>0</v>
      </c>
      <c r="BL215" s="17" t="s">
        <v>125</v>
      </c>
      <c r="BM215" s="200" t="s">
        <v>365</v>
      </c>
    </row>
    <row r="216" s="13" customFormat="1">
      <c r="A216" s="13"/>
      <c r="B216" s="202"/>
      <c r="C216" s="13"/>
      <c r="D216" s="203" t="s">
        <v>131</v>
      </c>
      <c r="E216" s="204" t="s">
        <v>1</v>
      </c>
      <c r="F216" s="205" t="s">
        <v>366</v>
      </c>
      <c r="G216" s="13"/>
      <c r="H216" s="206">
        <v>55.951999999999998</v>
      </c>
      <c r="I216" s="207"/>
      <c r="J216" s="13"/>
      <c r="K216" s="13"/>
      <c r="L216" s="202"/>
      <c r="M216" s="208"/>
      <c r="N216" s="209"/>
      <c r="O216" s="209"/>
      <c r="P216" s="209"/>
      <c r="Q216" s="209"/>
      <c r="R216" s="209"/>
      <c r="S216" s="209"/>
      <c r="T216" s="21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4" t="s">
        <v>131</v>
      </c>
      <c r="AU216" s="204" t="s">
        <v>83</v>
      </c>
      <c r="AV216" s="13" t="s">
        <v>83</v>
      </c>
      <c r="AW216" s="13" t="s">
        <v>30</v>
      </c>
      <c r="AX216" s="13" t="s">
        <v>81</v>
      </c>
      <c r="AY216" s="204" t="s">
        <v>119</v>
      </c>
    </row>
    <row r="217" s="2" customFormat="1" ht="21.75" customHeight="1">
      <c r="A217" s="36"/>
      <c r="B217" s="187"/>
      <c r="C217" s="188" t="s">
        <v>367</v>
      </c>
      <c r="D217" s="188" t="s">
        <v>121</v>
      </c>
      <c r="E217" s="189" t="s">
        <v>368</v>
      </c>
      <c r="F217" s="190" t="s">
        <v>369</v>
      </c>
      <c r="G217" s="191" t="s">
        <v>182</v>
      </c>
      <c r="H217" s="192">
        <v>4.3040000000000003</v>
      </c>
      <c r="I217" s="193"/>
      <c r="J217" s="194">
        <f>ROUND(I217*H217,2)</f>
        <v>0</v>
      </c>
      <c r="K217" s="195"/>
      <c r="L217" s="37"/>
      <c r="M217" s="196" t="s">
        <v>1</v>
      </c>
      <c r="N217" s="197" t="s">
        <v>38</v>
      </c>
      <c r="O217" s="75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0" t="s">
        <v>125</v>
      </c>
      <c r="AT217" s="200" t="s">
        <v>121</v>
      </c>
      <c r="AU217" s="200" t="s">
        <v>83</v>
      </c>
      <c r="AY217" s="17" t="s">
        <v>119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" t="s">
        <v>81</v>
      </c>
      <c r="BK217" s="201">
        <f>ROUND(I217*H217,2)</f>
        <v>0</v>
      </c>
      <c r="BL217" s="17" t="s">
        <v>125</v>
      </c>
      <c r="BM217" s="200" t="s">
        <v>370</v>
      </c>
    </row>
    <row r="218" s="2" customFormat="1" ht="33" customHeight="1">
      <c r="A218" s="36"/>
      <c r="B218" s="187"/>
      <c r="C218" s="188" t="s">
        <v>371</v>
      </c>
      <c r="D218" s="188" t="s">
        <v>121</v>
      </c>
      <c r="E218" s="189" t="s">
        <v>372</v>
      </c>
      <c r="F218" s="190" t="s">
        <v>373</v>
      </c>
      <c r="G218" s="191" t="s">
        <v>182</v>
      </c>
      <c r="H218" s="192">
        <v>4.3040000000000003</v>
      </c>
      <c r="I218" s="193"/>
      <c r="J218" s="194">
        <f>ROUND(I218*H218,2)</f>
        <v>0</v>
      </c>
      <c r="K218" s="195"/>
      <c r="L218" s="37"/>
      <c r="M218" s="196" t="s">
        <v>1</v>
      </c>
      <c r="N218" s="197" t="s">
        <v>38</v>
      </c>
      <c r="O218" s="75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0" t="s">
        <v>125</v>
      </c>
      <c r="AT218" s="200" t="s">
        <v>121</v>
      </c>
      <c r="AU218" s="200" t="s">
        <v>83</v>
      </c>
      <c r="AY218" s="17" t="s">
        <v>119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7" t="s">
        <v>81</v>
      </c>
      <c r="BK218" s="201">
        <f>ROUND(I218*H218,2)</f>
        <v>0</v>
      </c>
      <c r="BL218" s="17" t="s">
        <v>125</v>
      </c>
      <c r="BM218" s="200" t="s">
        <v>374</v>
      </c>
    </row>
    <row r="219" s="12" customFormat="1" ht="22.8" customHeight="1">
      <c r="A219" s="12"/>
      <c r="B219" s="174"/>
      <c r="C219" s="12"/>
      <c r="D219" s="175" t="s">
        <v>72</v>
      </c>
      <c r="E219" s="185" t="s">
        <v>375</v>
      </c>
      <c r="F219" s="185" t="s">
        <v>376</v>
      </c>
      <c r="G219" s="12"/>
      <c r="H219" s="12"/>
      <c r="I219" s="177"/>
      <c r="J219" s="186">
        <f>BK219</f>
        <v>0</v>
      </c>
      <c r="K219" s="12"/>
      <c r="L219" s="174"/>
      <c r="M219" s="179"/>
      <c r="N219" s="180"/>
      <c r="O219" s="180"/>
      <c r="P219" s="181">
        <f>P220</f>
        <v>0</v>
      </c>
      <c r="Q219" s="180"/>
      <c r="R219" s="181">
        <f>R220</f>
        <v>0</v>
      </c>
      <c r="S219" s="180"/>
      <c r="T219" s="182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75" t="s">
        <v>81</v>
      </c>
      <c r="AT219" s="183" t="s">
        <v>72</v>
      </c>
      <c r="AU219" s="183" t="s">
        <v>81</v>
      </c>
      <c r="AY219" s="175" t="s">
        <v>119</v>
      </c>
      <c r="BK219" s="184">
        <f>BK220</f>
        <v>0</v>
      </c>
    </row>
    <row r="220" s="2" customFormat="1" ht="21.75" customHeight="1">
      <c r="A220" s="36"/>
      <c r="B220" s="187"/>
      <c r="C220" s="188" t="s">
        <v>377</v>
      </c>
      <c r="D220" s="188" t="s">
        <v>121</v>
      </c>
      <c r="E220" s="189" t="s">
        <v>378</v>
      </c>
      <c r="F220" s="190" t="s">
        <v>379</v>
      </c>
      <c r="G220" s="191" t="s">
        <v>182</v>
      </c>
      <c r="H220" s="192">
        <v>321.93200000000002</v>
      </c>
      <c r="I220" s="193"/>
      <c r="J220" s="194">
        <f>ROUND(I220*H220,2)</f>
        <v>0</v>
      </c>
      <c r="K220" s="195"/>
      <c r="L220" s="37"/>
      <c r="M220" s="196" t="s">
        <v>1</v>
      </c>
      <c r="N220" s="197" t="s">
        <v>38</v>
      </c>
      <c r="O220" s="75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0" t="s">
        <v>125</v>
      </c>
      <c r="AT220" s="200" t="s">
        <v>121</v>
      </c>
      <c r="AU220" s="200" t="s">
        <v>83</v>
      </c>
      <c r="AY220" s="17" t="s">
        <v>119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7" t="s">
        <v>81</v>
      </c>
      <c r="BK220" s="201">
        <f>ROUND(I220*H220,2)</f>
        <v>0</v>
      </c>
      <c r="BL220" s="17" t="s">
        <v>125</v>
      </c>
      <c r="BM220" s="200" t="s">
        <v>380</v>
      </c>
    </row>
    <row r="221" s="12" customFormat="1" ht="25.92" customHeight="1">
      <c r="A221" s="12"/>
      <c r="B221" s="174"/>
      <c r="C221" s="12"/>
      <c r="D221" s="175" t="s">
        <v>72</v>
      </c>
      <c r="E221" s="176" t="s">
        <v>197</v>
      </c>
      <c r="F221" s="176" t="s">
        <v>381</v>
      </c>
      <c r="G221" s="12"/>
      <c r="H221" s="12"/>
      <c r="I221" s="177"/>
      <c r="J221" s="178">
        <f>BK221</f>
        <v>0</v>
      </c>
      <c r="K221" s="12"/>
      <c r="L221" s="174"/>
      <c r="M221" s="179"/>
      <c r="N221" s="180"/>
      <c r="O221" s="180"/>
      <c r="P221" s="181">
        <f>P222</f>
        <v>0</v>
      </c>
      <c r="Q221" s="180"/>
      <c r="R221" s="181">
        <f>R222</f>
        <v>0</v>
      </c>
      <c r="S221" s="180"/>
      <c r="T221" s="182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75" t="s">
        <v>133</v>
      </c>
      <c r="AT221" s="183" t="s">
        <v>72</v>
      </c>
      <c r="AU221" s="183" t="s">
        <v>73</v>
      </c>
      <c r="AY221" s="175" t="s">
        <v>119</v>
      </c>
      <c r="BK221" s="184">
        <f>BK222</f>
        <v>0</v>
      </c>
    </row>
    <row r="222" s="12" customFormat="1" ht="22.8" customHeight="1">
      <c r="A222" s="12"/>
      <c r="B222" s="174"/>
      <c r="C222" s="12"/>
      <c r="D222" s="175" t="s">
        <v>72</v>
      </c>
      <c r="E222" s="185" t="s">
        <v>382</v>
      </c>
      <c r="F222" s="185" t="s">
        <v>383</v>
      </c>
      <c r="G222" s="12"/>
      <c r="H222" s="12"/>
      <c r="I222" s="177"/>
      <c r="J222" s="186">
        <f>BK222</f>
        <v>0</v>
      </c>
      <c r="K222" s="12"/>
      <c r="L222" s="174"/>
      <c r="M222" s="179"/>
      <c r="N222" s="180"/>
      <c r="O222" s="180"/>
      <c r="P222" s="181">
        <f>SUM(P223:P224)</f>
        <v>0</v>
      </c>
      <c r="Q222" s="180"/>
      <c r="R222" s="181">
        <f>SUM(R223:R224)</f>
        <v>0</v>
      </c>
      <c r="S222" s="180"/>
      <c r="T222" s="182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75" t="s">
        <v>133</v>
      </c>
      <c r="AT222" s="183" t="s">
        <v>72</v>
      </c>
      <c r="AU222" s="183" t="s">
        <v>81</v>
      </c>
      <c r="AY222" s="175" t="s">
        <v>119</v>
      </c>
      <c r="BK222" s="184">
        <f>SUM(BK223:BK224)</f>
        <v>0</v>
      </c>
    </row>
    <row r="223" s="2" customFormat="1" ht="16.5" customHeight="1">
      <c r="A223" s="36"/>
      <c r="B223" s="187"/>
      <c r="C223" s="188" t="s">
        <v>384</v>
      </c>
      <c r="D223" s="188" t="s">
        <v>121</v>
      </c>
      <c r="E223" s="189" t="s">
        <v>385</v>
      </c>
      <c r="F223" s="190" t="s">
        <v>386</v>
      </c>
      <c r="G223" s="191" t="s">
        <v>387</v>
      </c>
      <c r="H223" s="192">
        <v>3</v>
      </c>
      <c r="I223" s="193"/>
      <c r="J223" s="194">
        <f>ROUND(I223*H223,2)</f>
        <v>0</v>
      </c>
      <c r="K223" s="195"/>
      <c r="L223" s="37"/>
      <c r="M223" s="196" t="s">
        <v>1</v>
      </c>
      <c r="N223" s="197" t="s">
        <v>38</v>
      </c>
      <c r="O223" s="75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0" t="s">
        <v>388</v>
      </c>
      <c r="AT223" s="200" t="s">
        <v>121</v>
      </c>
      <c r="AU223" s="200" t="s">
        <v>83</v>
      </c>
      <c r="AY223" s="17" t="s">
        <v>119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7" t="s">
        <v>81</v>
      </c>
      <c r="BK223" s="201">
        <f>ROUND(I223*H223,2)</f>
        <v>0</v>
      </c>
      <c r="BL223" s="17" t="s">
        <v>388</v>
      </c>
      <c r="BM223" s="200" t="s">
        <v>389</v>
      </c>
    </row>
    <row r="224" s="2" customFormat="1" ht="16.5" customHeight="1">
      <c r="A224" s="36"/>
      <c r="B224" s="187"/>
      <c r="C224" s="188" t="s">
        <v>390</v>
      </c>
      <c r="D224" s="188" t="s">
        <v>121</v>
      </c>
      <c r="E224" s="189" t="s">
        <v>391</v>
      </c>
      <c r="F224" s="190" t="s">
        <v>392</v>
      </c>
      <c r="G224" s="191" t="s">
        <v>124</v>
      </c>
      <c r="H224" s="192">
        <v>50</v>
      </c>
      <c r="I224" s="193"/>
      <c r="J224" s="194">
        <f>ROUND(I224*H224,2)</f>
        <v>0</v>
      </c>
      <c r="K224" s="195"/>
      <c r="L224" s="37"/>
      <c r="M224" s="230" t="s">
        <v>1</v>
      </c>
      <c r="N224" s="231" t="s">
        <v>38</v>
      </c>
      <c r="O224" s="232"/>
      <c r="P224" s="233">
        <f>O224*H224</f>
        <v>0</v>
      </c>
      <c r="Q224" s="233">
        <v>0</v>
      </c>
      <c r="R224" s="233">
        <f>Q224*H224</f>
        <v>0</v>
      </c>
      <c r="S224" s="233">
        <v>0</v>
      </c>
      <c r="T224" s="23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0" t="s">
        <v>388</v>
      </c>
      <c r="AT224" s="200" t="s">
        <v>121</v>
      </c>
      <c r="AU224" s="200" t="s">
        <v>83</v>
      </c>
      <c r="AY224" s="17" t="s">
        <v>119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7" t="s">
        <v>81</v>
      </c>
      <c r="BK224" s="201">
        <f>ROUND(I224*H224,2)</f>
        <v>0</v>
      </c>
      <c r="BL224" s="17" t="s">
        <v>388</v>
      </c>
      <c r="BM224" s="200" t="s">
        <v>393</v>
      </c>
    </row>
    <row r="225" s="2" customFormat="1" ht="6.96" customHeight="1">
      <c r="A225" s="36"/>
      <c r="B225" s="58"/>
      <c r="C225" s="59"/>
      <c r="D225" s="59"/>
      <c r="E225" s="59"/>
      <c r="F225" s="59"/>
      <c r="G225" s="59"/>
      <c r="H225" s="59"/>
      <c r="I225" s="146"/>
      <c r="J225" s="59"/>
      <c r="K225" s="59"/>
      <c r="L225" s="37"/>
      <c r="M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</row>
  </sheetData>
  <autoFilter ref="C124:K22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87</v>
      </c>
      <c r="I4" s="118"/>
      <c r="L4" s="20"/>
      <c r="M4" s="120" t="s">
        <v>10</v>
      </c>
      <c r="AT4" s="17" t="s">
        <v>3</v>
      </c>
    </row>
    <row r="5" s="1" customFormat="1" ht="6.96" customHeight="1">
      <c r="B5" s="20"/>
      <c r="I5" s="118"/>
      <c r="L5" s="20"/>
    </row>
    <row r="6" s="1" customFormat="1" ht="12" customHeight="1">
      <c r="B6" s="20"/>
      <c r="D6" s="30" t="s">
        <v>16</v>
      </c>
      <c r="I6" s="118"/>
      <c r="L6" s="20"/>
    </row>
    <row r="7" s="1" customFormat="1" ht="16.5" customHeight="1">
      <c r="B7" s="20"/>
      <c r="E7" s="121" t="str">
        <f>'Rekapitulace stavby'!K6</f>
        <v>REKONSTRUKCE NÁMĚSTÍČKA NA SKÁLE, KOSTELEC NAD ORLICÍ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88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394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6. 11. 2020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3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23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3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9" t="s">
        <v>33</v>
      </c>
      <c r="E30" s="36"/>
      <c r="F30" s="36"/>
      <c r="G30" s="36"/>
      <c r="H30" s="36"/>
      <c r="I30" s="122"/>
      <c r="J30" s="94">
        <f>ROUND(J121,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30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1" t="s">
        <v>37</v>
      </c>
      <c r="E33" s="30" t="s">
        <v>38</v>
      </c>
      <c r="F33" s="132">
        <f>ROUND((SUM(BE121:BE214)),  2)</f>
        <v>0</v>
      </c>
      <c r="G33" s="36"/>
      <c r="H33" s="36"/>
      <c r="I33" s="133">
        <v>0.20999999999999999</v>
      </c>
      <c r="J33" s="132">
        <f>ROUND(((SUM(BE121:BE214))*I33),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32">
        <f>ROUND((SUM(BF121:BF214)),  2)</f>
        <v>0</v>
      </c>
      <c r="G34" s="36"/>
      <c r="H34" s="36"/>
      <c r="I34" s="133">
        <v>0.14999999999999999</v>
      </c>
      <c r="J34" s="132">
        <f>ROUND(((SUM(BF121:BF214))*I34),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32">
        <f>ROUND((SUM(BG121:BG214)),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32">
        <f>ROUND((SUM(BH121:BH214)),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2">
        <f>ROUND((SUM(BI121:BI214)),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4"/>
      <c r="D39" s="135" t="s">
        <v>43</v>
      </c>
      <c r="E39" s="79"/>
      <c r="F39" s="79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41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2" t="s">
        <v>49</v>
      </c>
      <c r="G61" s="56" t="s">
        <v>48</v>
      </c>
      <c r="H61" s="39"/>
      <c r="I61" s="143"/>
      <c r="J61" s="14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2" t="s">
        <v>49</v>
      </c>
      <c r="G76" s="56" t="s">
        <v>48</v>
      </c>
      <c r="H76" s="39"/>
      <c r="I76" s="143"/>
      <c r="J76" s="14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1" t="str">
        <f>E7</f>
        <v>REKONSTRUKCE NÁMĚSTÍČKA NA SKÁLE, KOSTELEC NAD ORLICÍ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301 - Vodovod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6. 11. 2020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3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23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8" t="s">
        <v>91</v>
      </c>
      <c r="D94" s="134"/>
      <c r="E94" s="134"/>
      <c r="F94" s="134"/>
      <c r="G94" s="134"/>
      <c r="H94" s="134"/>
      <c r="I94" s="149"/>
      <c r="J94" s="150" t="s">
        <v>92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1" t="s">
        <v>93</v>
      </c>
      <c r="D96" s="36"/>
      <c r="E96" s="36"/>
      <c r="F96" s="36"/>
      <c r="G96" s="36"/>
      <c r="H96" s="36"/>
      <c r="I96" s="122"/>
      <c r="J96" s="94">
        <f>J121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94</v>
      </c>
    </row>
    <row r="97" s="9" customFormat="1" ht="24.96" customHeight="1">
      <c r="A97" s="9"/>
      <c r="B97" s="152"/>
      <c r="C97" s="9"/>
      <c r="D97" s="153" t="s">
        <v>95</v>
      </c>
      <c r="E97" s="154"/>
      <c r="F97" s="154"/>
      <c r="G97" s="154"/>
      <c r="H97" s="154"/>
      <c r="I97" s="155"/>
      <c r="J97" s="156">
        <f>J122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7"/>
      <c r="C98" s="10"/>
      <c r="D98" s="158" t="s">
        <v>96</v>
      </c>
      <c r="E98" s="159"/>
      <c r="F98" s="159"/>
      <c r="G98" s="159"/>
      <c r="H98" s="159"/>
      <c r="I98" s="160"/>
      <c r="J98" s="161">
        <f>J123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7"/>
      <c r="C99" s="10"/>
      <c r="D99" s="158" t="s">
        <v>98</v>
      </c>
      <c r="E99" s="159"/>
      <c r="F99" s="159"/>
      <c r="G99" s="159"/>
      <c r="H99" s="159"/>
      <c r="I99" s="160"/>
      <c r="J99" s="161">
        <f>J153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7"/>
      <c r="C100" s="10"/>
      <c r="D100" s="158" t="s">
        <v>99</v>
      </c>
      <c r="E100" s="159"/>
      <c r="F100" s="159"/>
      <c r="G100" s="159"/>
      <c r="H100" s="159"/>
      <c r="I100" s="160"/>
      <c r="J100" s="161">
        <f>J156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101</v>
      </c>
      <c r="E101" s="159"/>
      <c r="F101" s="159"/>
      <c r="G101" s="159"/>
      <c r="H101" s="159"/>
      <c r="I101" s="160"/>
      <c r="J101" s="161">
        <f>J213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122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146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147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104</v>
      </c>
      <c r="D108" s="36"/>
      <c r="E108" s="36"/>
      <c r="F108" s="36"/>
      <c r="G108" s="36"/>
      <c r="H108" s="36"/>
      <c r="I108" s="122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122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122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21" t="str">
        <f>E7</f>
        <v>REKONSTRUKCE NÁMĚSTÍČKA NA SKÁLE, KOSTELEC NAD ORLICÍ</v>
      </c>
      <c r="F111" s="30"/>
      <c r="G111" s="30"/>
      <c r="H111" s="30"/>
      <c r="I111" s="122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88</v>
      </c>
      <c r="D112" s="36"/>
      <c r="E112" s="36"/>
      <c r="F112" s="36"/>
      <c r="G112" s="36"/>
      <c r="H112" s="36"/>
      <c r="I112" s="122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65" t="str">
        <f>E9</f>
        <v>SO 301 - Vodovod</v>
      </c>
      <c r="F113" s="36"/>
      <c r="G113" s="36"/>
      <c r="H113" s="36"/>
      <c r="I113" s="122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122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6"/>
      <c r="E115" s="36"/>
      <c r="F115" s="25" t="str">
        <f>F12</f>
        <v xml:space="preserve"> </v>
      </c>
      <c r="G115" s="36"/>
      <c r="H115" s="36"/>
      <c r="I115" s="123" t="s">
        <v>22</v>
      </c>
      <c r="J115" s="67" t="str">
        <f>IF(J12="","",J12)</f>
        <v>6. 11. 2020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122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6"/>
      <c r="E117" s="36"/>
      <c r="F117" s="25" t="str">
        <f>E15</f>
        <v xml:space="preserve"> </v>
      </c>
      <c r="G117" s="36"/>
      <c r="H117" s="36"/>
      <c r="I117" s="123" t="s">
        <v>29</v>
      </c>
      <c r="J117" s="34" t="str">
        <f>E21</f>
        <v xml:space="preserve"> 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6"/>
      <c r="E118" s="36"/>
      <c r="F118" s="25" t="str">
        <f>IF(E18="","",E18)</f>
        <v>Vyplň údaj</v>
      </c>
      <c r="G118" s="36"/>
      <c r="H118" s="36"/>
      <c r="I118" s="123" t="s">
        <v>31</v>
      </c>
      <c r="J118" s="34" t="str">
        <f>E24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6"/>
      <c r="D119" s="36"/>
      <c r="E119" s="36"/>
      <c r="F119" s="36"/>
      <c r="G119" s="36"/>
      <c r="H119" s="36"/>
      <c r="I119" s="122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62"/>
      <c r="B120" s="163"/>
      <c r="C120" s="164" t="s">
        <v>105</v>
      </c>
      <c r="D120" s="165" t="s">
        <v>58</v>
      </c>
      <c r="E120" s="165" t="s">
        <v>54</v>
      </c>
      <c r="F120" s="165" t="s">
        <v>55</v>
      </c>
      <c r="G120" s="165" t="s">
        <v>106</v>
      </c>
      <c r="H120" s="165" t="s">
        <v>107</v>
      </c>
      <c r="I120" s="166" t="s">
        <v>108</v>
      </c>
      <c r="J120" s="167" t="s">
        <v>92</v>
      </c>
      <c r="K120" s="168" t="s">
        <v>109</v>
      </c>
      <c r="L120" s="169"/>
      <c r="M120" s="84" t="s">
        <v>1</v>
      </c>
      <c r="N120" s="85" t="s">
        <v>37</v>
      </c>
      <c r="O120" s="85" t="s">
        <v>110</v>
      </c>
      <c r="P120" s="85" t="s">
        <v>111</v>
      </c>
      <c r="Q120" s="85" t="s">
        <v>112</v>
      </c>
      <c r="R120" s="85" t="s">
        <v>113</v>
      </c>
      <c r="S120" s="85" t="s">
        <v>114</v>
      </c>
      <c r="T120" s="86" t="s">
        <v>115</v>
      </c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</row>
    <row r="121" s="2" customFormat="1" ht="22.8" customHeight="1">
      <c r="A121" s="36"/>
      <c r="B121" s="37"/>
      <c r="C121" s="91" t="s">
        <v>116</v>
      </c>
      <c r="D121" s="36"/>
      <c r="E121" s="36"/>
      <c r="F121" s="36"/>
      <c r="G121" s="36"/>
      <c r="H121" s="36"/>
      <c r="I121" s="122"/>
      <c r="J121" s="170">
        <f>BK121</f>
        <v>0</v>
      </c>
      <c r="K121" s="36"/>
      <c r="L121" s="37"/>
      <c r="M121" s="87"/>
      <c r="N121" s="71"/>
      <c r="O121" s="88"/>
      <c r="P121" s="171">
        <f>P122</f>
        <v>0</v>
      </c>
      <c r="Q121" s="88"/>
      <c r="R121" s="171">
        <f>R122</f>
        <v>345.69810956999993</v>
      </c>
      <c r="S121" s="88"/>
      <c r="T121" s="172">
        <f>T122</f>
        <v>1.98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72</v>
      </c>
      <c r="AU121" s="17" t="s">
        <v>94</v>
      </c>
      <c r="BK121" s="173">
        <f>BK122</f>
        <v>0</v>
      </c>
    </row>
    <row r="122" s="12" customFormat="1" ht="25.92" customHeight="1">
      <c r="A122" s="12"/>
      <c r="B122" s="174"/>
      <c r="C122" s="12"/>
      <c r="D122" s="175" t="s">
        <v>72</v>
      </c>
      <c r="E122" s="176" t="s">
        <v>117</v>
      </c>
      <c r="F122" s="176" t="s">
        <v>118</v>
      </c>
      <c r="G122" s="12"/>
      <c r="H122" s="12"/>
      <c r="I122" s="177"/>
      <c r="J122" s="178">
        <f>BK122</f>
        <v>0</v>
      </c>
      <c r="K122" s="12"/>
      <c r="L122" s="174"/>
      <c r="M122" s="179"/>
      <c r="N122" s="180"/>
      <c r="O122" s="180"/>
      <c r="P122" s="181">
        <f>P123+P153+P156+P213</f>
        <v>0</v>
      </c>
      <c r="Q122" s="180"/>
      <c r="R122" s="181">
        <f>R123+R153+R156+R213</f>
        <v>345.69810956999993</v>
      </c>
      <c r="S122" s="180"/>
      <c r="T122" s="182">
        <f>T123+T153+T156+T213</f>
        <v>1.98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5" t="s">
        <v>81</v>
      </c>
      <c r="AT122" s="183" t="s">
        <v>72</v>
      </c>
      <c r="AU122" s="183" t="s">
        <v>73</v>
      </c>
      <c r="AY122" s="175" t="s">
        <v>119</v>
      </c>
      <c r="BK122" s="184">
        <f>BK123+BK153+BK156+BK213</f>
        <v>0</v>
      </c>
    </row>
    <row r="123" s="12" customFormat="1" ht="22.8" customHeight="1">
      <c r="A123" s="12"/>
      <c r="B123" s="174"/>
      <c r="C123" s="12"/>
      <c r="D123" s="175" t="s">
        <v>72</v>
      </c>
      <c r="E123" s="185" t="s">
        <v>81</v>
      </c>
      <c r="F123" s="185" t="s">
        <v>120</v>
      </c>
      <c r="G123" s="12"/>
      <c r="H123" s="12"/>
      <c r="I123" s="177"/>
      <c r="J123" s="186">
        <f>BK123</f>
        <v>0</v>
      </c>
      <c r="K123" s="12"/>
      <c r="L123" s="174"/>
      <c r="M123" s="179"/>
      <c r="N123" s="180"/>
      <c r="O123" s="180"/>
      <c r="P123" s="181">
        <f>SUM(P124:P152)</f>
        <v>0</v>
      </c>
      <c r="Q123" s="180"/>
      <c r="R123" s="181">
        <f>SUM(R124:R152)</f>
        <v>342.90212999999994</v>
      </c>
      <c r="S123" s="180"/>
      <c r="T123" s="182">
        <f>SUM(T124:T152)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5" t="s">
        <v>81</v>
      </c>
      <c r="AT123" s="183" t="s">
        <v>72</v>
      </c>
      <c r="AU123" s="183" t="s">
        <v>81</v>
      </c>
      <c r="AY123" s="175" t="s">
        <v>119</v>
      </c>
      <c r="BK123" s="184">
        <f>SUM(BK124:BK152)</f>
        <v>0</v>
      </c>
    </row>
    <row r="124" s="2" customFormat="1" ht="21.75" customHeight="1">
      <c r="A124" s="36"/>
      <c r="B124" s="187"/>
      <c r="C124" s="188" t="s">
        <v>81</v>
      </c>
      <c r="D124" s="188" t="s">
        <v>121</v>
      </c>
      <c r="E124" s="189" t="s">
        <v>138</v>
      </c>
      <c r="F124" s="190" t="s">
        <v>139</v>
      </c>
      <c r="G124" s="191" t="s">
        <v>124</v>
      </c>
      <c r="H124" s="192">
        <v>7.5</v>
      </c>
      <c r="I124" s="193"/>
      <c r="J124" s="194">
        <f>ROUND(I124*H124,2)</f>
        <v>0</v>
      </c>
      <c r="K124" s="195"/>
      <c r="L124" s="37"/>
      <c r="M124" s="196" t="s">
        <v>1</v>
      </c>
      <c r="N124" s="197" t="s">
        <v>38</v>
      </c>
      <c r="O124" s="75"/>
      <c r="P124" s="198">
        <f>O124*H124</f>
        <v>0</v>
      </c>
      <c r="Q124" s="198">
        <v>0.0086800000000000002</v>
      </c>
      <c r="R124" s="198">
        <f>Q124*H124</f>
        <v>0.065100000000000005</v>
      </c>
      <c r="S124" s="198">
        <v>0</v>
      </c>
      <c r="T124" s="19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0" t="s">
        <v>125</v>
      </c>
      <c r="AT124" s="200" t="s">
        <v>121</v>
      </c>
      <c r="AU124" s="200" t="s">
        <v>83</v>
      </c>
      <c r="AY124" s="17" t="s">
        <v>119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81</v>
      </c>
      <c r="BK124" s="201">
        <f>ROUND(I124*H124,2)</f>
        <v>0</v>
      </c>
      <c r="BL124" s="17" t="s">
        <v>125</v>
      </c>
      <c r="BM124" s="200" t="s">
        <v>395</v>
      </c>
    </row>
    <row r="125" s="13" customFormat="1">
      <c r="A125" s="13"/>
      <c r="B125" s="202"/>
      <c r="C125" s="13"/>
      <c r="D125" s="203" t="s">
        <v>131</v>
      </c>
      <c r="E125" s="204" t="s">
        <v>1</v>
      </c>
      <c r="F125" s="205" t="s">
        <v>396</v>
      </c>
      <c r="G125" s="13"/>
      <c r="H125" s="206">
        <v>7.5</v>
      </c>
      <c r="I125" s="207"/>
      <c r="J125" s="13"/>
      <c r="K125" s="13"/>
      <c r="L125" s="202"/>
      <c r="M125" s="208"/>
      <c r="N125" s="209"/>
      <c r="O125" s="209"/>
      <c r="P125" s="209"/>
      <c r="Q125" s="209"/>
      <c r="R125" s="209"/>
      <c r="S125" s="209"/>
      <c r="T125" s="21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04" t="s">
        <v>131</v>
      </c>
      <c r="AU125" s="204" t="s">
        <v>83</v>
      </c>
      <c r="AV125" s="13" t="s">
        <v>83</v>
      </c>
      <c r="AW125" s="13" t="s">
        <v>30</v>
      </c>
      <c r="AX125" s="13" t="s">
        <v>81</v>
      </c>
      <c r="AY125" s="204" t="s">
        <v>119</v>
      </c>
    </row>
    <row r="126" s="2" customFormat="1" ht="21.75" customHeight="1">
      <c r="A126" s="36"/>
      <c r="B126" s="187"/>
      <c r="C126" s="188" t="s">
        <v>83</v>
      </c>
      <c r="D126" s="188" t="s">
        <v>121</v>
      </c>
      <c r="E126" s="189" t="s">
        <v>145</v>
      </c>
      <c r="F126" s="190" t="s">
        <v>146</v>
      </c>
      <c r="G126" s="191" t="s">
        <v>124</v>
      </c>
      <c r="H126" s="192">
        <v>10.5</v>
      </c>
      <c r="I126" s="193"/>
      <c r="J126" s="194">
        <f>ROUND(I126*H126,2)</f>
        <v>0</v>
      </c>
      <c r="K126" s="195"/>
      <c r="L126" s="37"/>
      <c r="M126" s="196" t="s">
        <v>1</v>
      </c>
      <c r="N126" s="197" t="s">
        <v>38</v>
      </c>
      <c r="O126" s="75"/>
      <c r="P126" s="198">
        <f>O126*H126</f>
        <v>0</v>
      </c>
      <c r="Q126" s="198">
        <v>0.036900000000000002</v>
      </c>
      <c r="R126" s="198">
        <f>Q126*H126</f>
        <v>0.38745000000000002</v>
      </c>
      <c r="S126" s="198">
        <v>0</v>
      </c>
      <c r="T126" s="19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0" t="s">
        <v>125</v>
      </c>
      <c r="AT126" s="200" t="s">
        <v>121</v>
      </c>
      <c r="AU126" s="200" t="s">
        <v>83</v>
      </c>
      <c r="AY126" s="17" t="s">
        <v>119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81</v>
      </c>
      <c r="BK126" s="201">
        <f>ROUND(I126*H126,2)</f>
        <v>0</v>
      </c>
      <c r="BL126" s="17" t="s">
        <v>125</v>
      </c>
      <c r="BM126" s="200" t="s">
        <v>397</v>
      </c>
    </row>
    <row r="127" s="13" customFormat="1">
      <c r="A127" s="13"/>
      <c r="B127" s="202"/>
      <c r="C127" s="13"/>
      <c r="D127" s="203" t="s">
        <v>131</v>
      </c>
      <c r="E127" s="204" t="s">
        <v>1</v>
      </c>
      <c r="F127" s="205" t="s">
        <v>398</v>
      </c>
      <c r="G127" s="13"/>
      <c r="H127" s="206">
        <v>10.5</v>
      </c>
      <c r="I127" s="207"/>
      <c r="J127" s="13"/>
      <c r="K127" s="13"/>
      <c r="L127" s="202"/>
      <c r="M127" s="208"/>
      <c r="N127" s="209"/>
      <c r="O127" s="209"/>
      <c r="P127" s="209"/>
      <c r="Q127" s="209"/>
      <c r="R127" s="209"/>
      <c r="S127" s="209"/>
      <c r="T127" s="21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04" t="s">
        <v>131</v>
      </c>
      <c r="AU127" s="204" t="s">
        <v>83</v>
      </c>
      <c r="AV127" s="13" t="s">
        <v>83</v>
      </c>
      <c r="AW127" s="13" t="s">
        <v>30</v>
      </c>
      <c r="AX127" s="13" t="s">
        <v>81</v>
      </c>
      <c r="AY127" s="204" t="s">
        <v>119</v>
      </c>
    </row>
    <row r="128" s="2" customFormat="1" ht="21.75" customHeight="1">
      <c r="A128" s="36"/>
      <c r="B128" s="187"/>
      <c r="C128" s="188" t="s">
        <v>133</v>
      </c>
      <c r="D128" s="188" t="s">
        <v>121</v>
      </c>
      <c r="E128" s="189" t="s">
        <v>150</v>
      </c>
      <c r="F128" s="190" t="s">
        <v>151</v>
      </c>
      <c r="G128" s="191" t="s">
        <v>152</v>
      </c>
      <c r="H128" s="192">
        <v>165.55000000000001</v>
      </c>
      <c r="I128" s="193"/>
      <c r="J128" s="194">
        <f>ROUND(I128*H128,2)</f>
        <v>0</v>
      </c>
      <c r="K128" s="195"/>
      <c r="L128" s="37"/>
      <c r="M128" s="196" t="s">
        <v>1</v>
      </c>
      <c r="N128" s="197" t="s">
        <v>38</v>
      </c>
      <c r="O128" s="75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0" t="s">
        <v>125</v>
      </c>
      <c r="AT128" s="200" t="s">
        <v>121</v>
      </c>
      <c r="AU128" s="200" t="s">
        <v>83</v>
      </c>
      <c r="AY128" s="17" t="s">
        <v>119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81</v>
      </c>
      <c r="BK128" s="201">
        <f>ROUND(I128*H128,2)</f>
        <v>0</v>
      </c>
      <c r="BL128" s="17" t="s">
        <v>125</v>
      </c>
      <c r="BM128" s="200" t="s">
        <v>399</v>
      </c>
    </row>
    <row r="129" s="13" customFormat="1">
      <c r="A129" s="13"/>
      <c r="B129" s="202"/>
      <c r="C129" s="13"/>
      <c r="D129" s="203" t="s">
        <v>131</v>
      </c>
      <c r="E129" s="204" t="s">
        <v>1</v>
      </c>
      <c r="F129" s="205" t="s">
        <v>400</v>
      </c>
      <c r="G129" s="13"/>
      <c r="H129" s="206">
        <v>165.55000000000001</v>
      </c>
      <c r="I129" s="207"/>
      <c r="J129" s="13"/>
      <c r="K129" s="13"/>
      <c r="L129" s="202"/>
      <c r="M129" s="208"/>
      <c r="N129" s="209"/>
      <c r="O129" s="209"/>
      <c r="P129" s="209"/>
      <c r="Q129" s="209"/>
      <c r="R129" s="209"/>
      <c r="S129" s="209"/>
      <c r="T129" s="21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04" t="s">
        <v>131</v>
      </c>
      <c r="AU129" s="204" t="s">
        <v>83</v>
      </c>
      <c r="AV129" s="13" t="s">
        <v>83</v>
      </c>
      <c r="AW129" s="13" t="s">
        <v>30</v>
      </c>
      <c r="AX129" s="13" t="s">
        <v>81</v>
      </c>
      <c r="AY129" s="204" t="s">
        <v>119</v>
      </c>
    </row>
    <row r="130" s="2" customFormat="1" ht="21.75" customHeight="1">
      <c r="A130" s="36"/>
      <c r="B130" s="187"/>
      <c r="C130" s="188" t="s">
        <v>125</v>
      </c>
      <c r="D130" s="188" t="s">
        <v>121</v>
      </c>
      <c r="E130" s="189" t="s">
        <v>156</v>
      </c>
      <c r="F130" s="190" t="s">
        <v>157</v>
      </c>
      <c r="G130" s="191" t="s">
        <v>152</v>
      </c>
      <c r="H130" s="192">
        <v>43.200000000000003</v>
      </c>
      <c r="I130" s="193"/>
      <c r="J130" s="194">
        <f>ROUND(I130*H130,2)</f>
        <v>0</v>
      </c>
      <c r="K130" s="195"/>
      <c r="L130" s="37"/>
      <c r="M130" s="196" t="s">
        <v>1</v>
      </c>
      <c r="N130" s="197" t="s">
        <v>38</v>
      </c>
      <c r="O130" s="75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0" t="s">
        <v>125</v>
      </c>
      <c r="AT130" s="200" t="s">
        <v>121</v>
      </c>
      <c r="AU130" s="200" t="s">
        <v>83</v>
      </c>
      <c r="AY130" s="17" t="s">
        <v>119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81</v>
      </c>
      <c r="BK130" s="201">
        <f>ROUND(I130*H130,2)</f>
        <v>0</v>
      </c>
      <c r="BL130" s="17" t="s">
        <v>125</v>
      </c>
      <c r="BM130" s="200" t="s">
        <v>401</v>
      </c>
    </row>
    <row r="131" s="13" customFormat="1">
      <c r="A131" s="13"/>
      <c r="B131" s="202"/>
      <c r="C131" s="13"/>
      <c r="D131" s="203" t="s">
        <v>131</v>
      </c>
      <c r="E131" s="204" t="s">
        <v>1</v>
      </c>
      <c r="F131" s="205" t="s">
        <v>402</v>
      </c>
      <c r="G131" s="13"/>
      <c r="H131" s="206">
        <v>43.200000000000003</v>
      </c>
      <c r="I131" s="207"/>
      <c r="J131" s="13"/>
      <c r="K131" s="13"/>
      <c r="L131" s="202"/>
      <c r="M131" s="208"/>
      <c r="N131" s="209"/>
      <c r="O131" s="209"/>
      <c r="P131" s="209"/>
      <c r="Q131" s="209"/>
      <c r="R131" s="209"/>
      <c r="S131" s="209"/>
      <c r="T131" s="21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4" t="s">
        <v>131</v>
      </c>
      <c r="AU131" s="204" t="s">
        <v>83</v>
      </c>
      <c r="AV131" s="13" t="s">
        <v>83</v>
      </c>
      <c r="AW131" s="13" t="s">
        <v>30</v>
      </c>
      <c r="AX131" s="13" t="s">
        <v>81</v>
      </c>
      <c r="AY131" s="204" t="s">
        <v>119</v>
      </c>
    </row>
    <row r="132" s="2" customFormat="1" ht="16.5" customHeight="1">
      <c r="A132" s="36"/>
      <c r="B132" s="187"/>
      <c r="C132" s="188" t="s">
        <v>144</v>
      </c>
      <c r="D132" s="188" t="s">
        <v>121</v>
      </c>
      <c r="E132" s="189" t="s">
        <v>161</v>
      </c>
      <c r="F132" s="190" t="s">
        <v>162</v>
      </c>
      <c r="G132" s="191" t="s">
        <v>163</v>
      </c>
      <c r="H132" s="192">
        <v>301</v>
      </c>
      <c r="I132" s="193"/>
      <c r="J132" s="194">
        <f>ROUND(I132*H132,2)</f>
        <v>0</v>
      </c>
      <c r="K132" s="195"/>
      <c r="L132" s="37"/>
      <c r="M132" s="196" t="s">
        <v>1</v>
      </c>
      <c r="N132" s="197" t="s">
        <v>38</v>
      </c>
      <c r="O132" s="75"/>
      <c r="P132" s="198">
        <f>O132*H132</f>
        <v>0</v>
      </c>
      <c r="Q132" s="198">
        <v>0.00058</v>
      </c>
      <c r="R132" s="198">
        <f>Q132*H132</f>
        <v>0.17458000000000001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125</v>
      </c>
      <c r="AT132" s="200" t="s">
        <v>121</v>
      </c>
      <c r="AU132" s="200" t="s">
        <v>83</v>
      </c>
      <c r="AY132" s="17" t="s">
        <v>119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81</v>
      </c>
      <c r="BK132" s="201">
        <f>ROUND(I132*H132,2)</f>
        <v>0</v>
      </c>
      <c r="BL132" s="17" t="s">
        <v>125</v>
      </c>
      <c r="BM132" s="200" t="s">
        <v>403</v>
      </c>
    </row>
    <row r="133" s="13" customFormat="1">
      <c r="A133" s="13"/>
      <c r="B133" s="202"/>
      <c r="C133" s="13"/>
      <c r="D133" s="203" t="s">
        <v>131</v>
      </c>
      <c r="E133" s="204" t="s">
        <v>1</v>
      </c>
      <c r="F133" s="205" t="s">
        <v>404</v>
      </c>
      <c r="G133" s="13"/>
      <c r="H133" s="206">
        <v>301</v>
      </c>
      <c r="I133" s="207"/>
      <c r="J133" s="13"/>
      <c r="K133" s="13"/>
      <c r="L133" s="202"/>
      <c r="M133" s="208"/>
      <c r="N133" s="209"/>
      <c r="O133" s="209"/>
      <c r="P133" s="209"/>
      <c r="Q133" s="209"/>
      <c r="R133" s="209"/>
      <c r="S133" s="209"/>
      <c r="T133" s="21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4" t="s">
        <v>131</v>
      </c>
      <c r="AU133" s="204" t="s">
        <v>83</v>
      </c>
      <c r="AV133" s="13" t="s">
        <v>83</v>
      </c>
      <c r="AW133" s="13" t="s">
        <v>30</v>
      </c>
      <c r="AX133" s="13" t="s">
        <v>81</v>
      </c>
      <c r="AY133" s="204" t="s">
        <v>119</v>
      </c>
    </row>
    <row r="134" s="2" customFormat="1" ht="16.5" customHeight="1">
      <c r="A134" s="36"/>
      <c r="B134" s="187"/>
      <c r="C134" s="188" t="s">
        <v>149</v>
      </c>
      <c r="D134" s="188" t="s">
        <v>121</v>
      </c>
      <c r="E134" s="189" t="s">
        <v>167</v>
      </c>
      <c r="F134" s="190" t="s">
        <v>168</v>
      </c>
      <c r="G134" s="191" t="s">
        <v>163</v>
      </c>
      <c r="H134" s="192">
        <v>301</v>
      </c>
      <c r="I134" s="193"/>
      <c r="J134" s="194">
        <f>ROUND(I134*H134,2)</f>
        <v>0</v>
      </c>
      <c r="K134" s="195"/>
      <c r="L134" s="37"/>
      <c r="M134" s="196" t="s">
        <v>1</v>
      </c>
      <c r="N134" s="197" t="s">
        <v>38</v>
      </c>
      <c r="O134" s="75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0" t="s">
        <v>125</v>
      </c>
      <c r="AT134" s="200" t="s">
        <v>121</v>
      </c>
      <c r="AU134" s="200" t="s">
        <v>83</v>
      </c>
      <c r="AY134" s="17" t="s">
        <v>119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7" t="s">
        <v>81</v>
      </c>
      <c r="BK134" s="201">
        <f>ROUND(I134*H134,2)</f>
        <v>0</v>
      </c>
      <c r="BL134" s="17" t="s">
        <v>125</v>
      </c>
      <c r="BM134" s="200" t="s">
        <v>405</v>
      </c>
    </row>
    <row r="135" s="2" customFormat="1" ht="21.75" customHeight="1">
      <c r="A135" s="36"/>
      <c r="B135" s="187"/>
      <c r="C135" s="188" t="s">
        <v>155</v>
      </c>
      <c r="D135" s="188" t="s">
        <v>121</v>
      </c>
      <c r="E135" s="189" t="s">
        <v>171</v>
      </c>
      <c r="F135" s="190" t="s">
        <v>172</v>
      </c>
      <c r="G135" s="191" t="s">
        <v>152</v>
      </c>
      <c r="H135" s="192">
        <v>165.55000000000001</v>
      </c>
      <c r="I135" s="193"/>
      <c r="J135" s="194">
        <f>ROUND(I135*H135,2)</f>
        <v>0</v>
      </c>
      <c r="K135" s="195"/>
      <c r="L135" s="37"/>
      <c r="M135" s="196" t="s">
        <v>1</v>
      </c>
      <c r="N135" s="197" t="s">
        <v>38</v>
      </c>
      <c r="O135" s="75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0" t="s">
        <v>125</v>
      </c>
      <c r="AT135" s="200" t="s">
        <v>121</v>
      </c>
      <c r="AU135" s="200" t="s">
        <v>83</v>
      </c>
      <c r="AY135" s="17" t="s">
        <v>119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81</v>
      </c>
      <c r="BK135" s="201">
        <f>ROUND(I135*H135,2)</f>
        <v>0</v>
      </c>
      <c r="BL135" s="17" t="s">
        <v>125</v>
      </c>
      <c r="BM135" s="200" t="s">
        <v>406</v>
      </c>
    </row>
    <row r="136" s="2" customFormat="1" ht="33" customHeight="1">
      <c r="A136" s="36"/>
      <c r="B136" s="187"/>
      <c r="C136" s="188" t="s">
        <v>160</v>
      </c>
      <c r="D136" s="188" t="s">
        <v>121</v>
      </c>
      <c r="E136" s="189" t="s">
        <v>175</v>
      </c>
      <c r="F136" s="190" t="s">
        <v>176</v>
      </c>
      <c r="G136" s="191" t="s">
        <v>152</v>
      </c>
      <c r="H136" s="192">
        <v>662.20000000000005</v>
      </c>
      <c r="I136" s="193"/>
      <c r="J136" s="194">
        <f>ROUND(I136*H136,2)</f>
        <v>0</v>
      </c>
      <c r="K136" s="195"/>
      <c r="L136" s="37"/>
      <c r="M136" s="196" t="s">
        <v>1</v>
      </c>
      <c r="N136" s="197" t="s">
        <v>38</v>
      </c>
      <c r="O136" s="75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0" t="s">
        <v>125</v>
      </c>
      <c r="AT136" s="200" t="s">
        <v>121</v>
      </c>
      <c r="AU136" s="200" t="s">
        <v>83</v>
      </c>
      <c r="AY136" s="17" t="s">
        <v>119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81</v>
      </c>
      <c r="BK136" s="201">
        <f>ROUND(I136*H136,2)</f>
        <v>0</v>
      </c>
      <c r="BL136" s="17" t="s">
        <v>125</v>
      </c>
      <c r="BM136" s="200" t="s">
        <v>407</v>
      </c>
    </row>
    <row r="137" s="13" customFormat="1">
      <c r="A137" s="13"/>
      <c r="B137" s="202"/>
      <c r="C137" s="13"/>
      <c r="D137" s="203" t="s">
        <v>131</v>
      </c>
      <c r="E137" s="204" t="s">
        <v>1</v>
      </c>
      <c r="F137" s="205" t="s">
        <v>408</v>
      </c>
      <c r="G137" s="13"/>
      <c r="H137" s="206">
        <v>662.20000000000005</v>
      </c>
      <c r="I137" s="207"/>
      <c r="J137" s="13"/>
      <c r="K137" s="13"/>
      <c r="L137" s="202"/>
      <c r="M137" s="208"/>
      <c r="N137" s="209"/>
      <c r="O137" s="209"/>
      <c r="P137" s="209"/>
      <c r="Q137" s="209"/>
      <c r="R137" s="209"/>
      <c r="S137" s="209"/>
      <c r="T137" s="21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4" t="s">
        <v>131</v>
      </c>
      <c r="AU137" s="204" t="s">
        <v>83</v>
      </c>
      <c r="AV137" s="13" t="s">
        <v>83</v>
      </c>
      <c r="AW137" s="13" t="s">
        <v>30</v>
      </c>
      <c r="AX137" s="13" t="s">
        <v>81</v>
      </c>
      <c r="AY137" s="204" t="s">
        <v>119</v>
      </c>
    </row>
    <row r="138" s="2" customFormat="1" ht="21.75" customHeight="1">
      <c r="A138" s="36"/>
      <c r="B138" s="187"/>
      <c r="C138" s="188" t="s">
        <v>166</v>
      </c>
      <c r="D138" s="188" t="s">
        <v>121</v>
      </c>
      <c r="E138" s="189" t="s">
        <v>180</v>
      </c>
      <c r="F138" s="190" t="s">
        <v>181</v>
      </c>
      <c r="G138" s="191" t="s">
        <v>182</v>
      </c>
      <c r="H138" s="192">
        <v>297.99000000000001</v>
      </c>
      <c r="I138" s="193"/>
      <c r="J138" s="194">
        <f>ROUND(I138*H138,2)</f>
        <v>0</v>
      </c>
      <c r="K138" s="195"/>
      <c r="L138" s="37"/>
      <c r="M138" s="196" t="s">
        <v>1</v>
      </c>
      <c r="N138" s="197" t="s">
        <v>38</v>
      </c>
      <c r="O138" s="75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0" t="s">
        <v>125</v>
      </c>
      <c r="AT138" s="200" t="s">
        <v>121</v>
      </c>
      <c r="AU138" s="200" t="s">
        <v>83</v>
      </c>
      <c r="AY138" s="17" t="s">
        <v>119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81</v>
      </c>
      <c r="BK138" s="201">
        <f>ROUND(I138*H138,2)</f>
        <v>0</v>
      </c>
      <c r="BL138" s="17" t="s">
        <v>125</v>
      </c>
      <c r="BM138" s="200" t="s">
        <v>409</v>
      </c>
    </row>
    <row r="139" s="13" customFormat="1">
      <c r="A139" s="13"/>
      <c r="B139" s="202"/>
      <c r="C139" s="13"/>
      <c r="D139" s="203" t="s">
        <v>131</v>
      </c>
      <c r="E139" s="204" t="s">
        <v>1</v>
      </c>
      <c r="F139" s="205" t="s">
        <v>410</v>
      </c>
      <c r="G139" s="13"/>
      <c r="H139" s="206">
        <v>297.99000000000001</v>
      </c>
      <c r="I139" s="207"/>
      <c r="J139" s="13"/>
      <c r="K139" s="13"/>
      <c r="L139" s="202"/>
      <c r="M139" s="208"/>
      <c r="N139" s="209"/>
      <c r="O139" s="209"/>
      <c r="P139" s="209"/>
      <c r="Q139" s="209"/>
      <c r="R139" s="209"/>
      <c r="S139" s="209"/>
      <c r="T139" s="21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4" t="s">
        <v>131</v>
      </c>
      <c r="AU139" s="204" t="s">
        <v>83</v>
      </c>
      <c r="AV139" s="13" t="s">
        <v>83</v>
      </c>
      <c r="AW139" s="13" t="s">
        <v>30</v>
      </c>
      <c r="AX139" s="13" t="s">
        <v>81</v>
      </c>
      <c r="AY139" s="204" t="s">
        <v>119</v>
      </c>
    </row>
    <row r="140" s="2" customFormat="1" ht="16.5" customHeight="1">
      <c r="A140" s="36"/>
      <c r="B140" s="187"/>
      <c r="C140" s="188" t="s">
        <v>170</v>
      </c>
      <c r="D140" s="188" t="s">
        <v>121</v>
      </c>
      <c r="E140" s="189" t="s">
        <v>186</v>
      </c>
      <c r="F140" s="190" t="s">
        <v>187</v>
      </c>
      <c r="G140" s="191" t="s">
        <v>152</v>
      </c>
      <c r="H140" s="192">
        <v>165.55000000000001</v>
      </c>
      <c r="I140" s="193"/>
      <c r="J140" s="194">
        <f>ROUND(I140*H140,2)</f>
        <v>0</v>
      </c>
      <c r="K140" s="195"/>
      <c r="L140" s="37"/>
      <c r="M140" s="196" t="s">
        <v>1</v>
      </c>
      <c r="N140" s="197" t="s">
        <v>38</v>
      </c>
      <c r="O140" s="75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0" t="s">
        <v>125</v>
      </c>
      <c r="AT140" s="200" t="s">
        <v>121</v>
      </c>
      <c r="AU140" s="200" t="s">
        <v>83</v>
      </c>
      <c r="AY140" s="17" t="s">
        <v>119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81</v>
      </c>
      <c r="BK140" s="201">
        <f>ROUND(I140*H140,2)</f>
        <v>0</v>
      </c>
      <c r="BL140" s="17" t="s">
        <v>125</v>
      </c>
      <c r="BM140" s="200" t="s">
        <v>411</v>
      </c>
    </row>
    <row r="141" s="2" customFormat="1" ht="21.75" customHeight="1">
      <c r="A141" s="36"/>
      <c r="B141" s="187"/>
      <c r="C141" s="188" t="s">
        <v>174</v>
      </c>
      <c r="D141" s="188" t="s">
        <v>121</v>
      </c>
      <c r="E141" s="189" t="s">
        <v>190</v>
      </c>
      <c r="F141" s="190" t="s">
        <v>191</v>
      </c>
      <c r="G141" s="191" t="s">
        <v>152</v>
      </c>
      <c r="H141" s="192">
        <v>143.595</v>
      </c>
      <c r="I141" s="193"/>
      <c r="J141" s="194">
        <f>ROUND(I141*H141,2)</f>
        <v>0</v>
      </c>
      <c r="K141" s="195"/>
      <c r="L141" s="37"/>
      <c r="M141" s="196" t="s">
        <v>1</v>
      </c>
      <c r="N141" s="197" t="s">
        <v>38</v>
      </c>
      <c r="O141" s="75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0" t="s">
        <v>125</v>
      </c>
      <c r="AT141" s="200" t="s">
        <v>121</v>
      </c>
      <c r="AU141" s="200" t="s">
        <v>83</v>
      </c>
      <c r="AY141" s="17" t="s">
        <v>119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81</v>
      </c>
      <c r="BK141" s="201">
        <f>ROUND(I141*H141,2)</f>
        <v>0</v>
      </c>
      <c r="BL141" s="17" t="s">
        <v>125</v>
      </c>
      <c r="BM141" s="200" t="s">
        <v>412</v>
      </c>
    </row>
    <row r="142" s="13" customFormat="1">
      <c r="A142" s="13"/>
      <c r="B142" s="202"/>
      <c r="C142" s="13"/>
      <c r="D142" s="203" t="s">
        <v>131</v>
      </c>
      <c r="E142" s="204" t="s">
        <v>1</v>
      </c>
      <c r="F142" s="205" t="s">
        <v>413</v>
      </c>
      <c r="G142" s="13"/>
      <c r="H142" s="206">
        <v>108.295</v>
      </c>
      <c r="I142" s="207"/>
      <c r="J142" s="13"/>
      <c r="K142" s="13"/>
      <c r="L142" s="202"/>
      <c r="M142" s="208"/>
      <c r="N142" s="209"/>
      <c r="O142" s="209"/>
      <c r="P142" s="209"/>
      <c r="Q142" s="209"/>
      <c r="R142" s="209"/>
      <c r="S142" s="209"/>
      <c r="T142" s="21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4" t="s">
        <v>131</v>
      </c>
      <c r="AU142" s="204" t="s">
        <v>83</v>
      </c>
      <c r="AV142" s="13" t="s">
        <v>83</v>
      </c>
      <c r="AW142" s="13" t="s">
        <v>30</v>
      </c>
      <c r="AX142" s="13" t="s">
        <v>73</v>
      </c>
      <c r="AY142" s="204" t="s">
        <v>119</v>
      </c>
    </row>
    <row r="143" s="13" customFormat="1">
      <c r="A143" s="13"/>
      <c r="B143" s="202"/>
      <c r="C143" s="13"/>
      <c r="D143" s="203" t="s">
        <v>131</v>
      </c>
      <c r="E143" s="204" t="s">
        <v>1</v>
      </c>
      <c r="F143" s="205" t="s">
        <v>414</v>
      </c>
      <c r="G143" s="13"/>
      <c r="H143" s="206">
        <v>5.2800000000000002</v>
      </c>
      <c r="I143" s="207"/>
      <c r="J143" s="13"/>
      <c r="K143" s="13"/>
      <c r="L143" s="202"/>
      <c r="M143" s="208"/>
      <c r="N143" s="209"/>
      <c r="O143" s="209"/>
      <c r="P143" s="209"/>
      <c r="Q143" s="209"/>
      <c r="R143" s="209"/>
      <c r="S143" s="209"/>
      <c r="T143" s="21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4" t="s">
        <v>131</v>
      </c>
      <c r="AU143" s="204" t="s">
        <v>83</v>
      </c>
      <c r="AV143" s="13" t="s">
        <v>83</v>
      </c>
      <c r="AW143" s="13" t="s">
        <v>30</v>
      </c>
      <c r="AX143" s="13" t="s">
        <v>73</v>
      </c>
      <c r="AY143" s="204" t="s">
        <v>119</v>
      </c>
    </row>
    <row r="144" s="13" customFormat="1">
      <c r="A144" s="13"/>
      <c r="B144" s="202"/>
      <c r="C144" s="13"/>
      <c r="D144" s="203" t="s">
        <v>131</v>
      </c>
      <c r="E144" s="204" t="s">
        <v>1</v>
      </c>
      <c r="F144" s="205" t="s">
        <v>415</v>
      </c>
      <c r="G144" s="13"/>
      <c r="H144" s="206">
        <v>20.02</v>
      </c>
      <c r="I144" s="207"/>
      <c r="J144" s="13"/>
      <c r="K144" s="13"/>
      <c r="L144" s="202"/>
      <c r="M144" s="208"/>
      <c r="N144" s="209"/>
      <c r="O144" s="209"/>
      <c r="P144" s="209"/>
      <c r="Q144" s="209"/>
      <c r="R144" s="209"/>
      <c r="S144" s="209"/>
      <c r="T144" s="21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4" t="s">
        <v>131</v>
      </c>
      <c r="AU144" s="204" t="s">
        <v>83</v>
      </c>
      <c r="AV144" s="13" t="s">
        <v>83</v>
      </c>
      <c r="AW144" s="13" t="s">
        <v>30</v>
      </c>
      <c r="AX144" s="13" t="s">
        <v>73</v>
      </c>
      <c r="AY144" s="204" t="s">
        <v>119</v>
      </c>
    </row>
    <row r="145" s="13" customFormat="1">
      <c r="A145" s="13"/>
      <c r="B145" s="202"/>
      <c r="C145" s="13"/>
      <c r="D145" s="203" t="s">
        <v>131</v>
      </c>
      <c r="E145" s="204" t="s">
        <v>1</v>
      </c>
      <c r="F145" s="205" t="s">
        <v>416</v>
      </c>
      <c r="G145" s="13"/>
      <c r="H145" s="206">
        <v>10</v>
      </c>
      <c r="I145" s="207"/>
      <c r="J145" s="13"/>
      <c r="K145" s="13"/>
      <c r="L145" s="202"/>
      <c r="M145" s="208"/>
      <c r="N145" s="209"/>
      <c r="O145" s="209"/>
      <c r="P145" s="209"/>
      <c r="Q145" s="209"/>
      <c r="R145" s="209"/>
      <c r="S145" s="209"/>
      <c r="T145" s="21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4" t="s">
        <v>131</v>
      </c>
      <c r="AU145" s="204" t="s">
        <v>83</v>
      </c>
      <c r="AV145" s="13" t="s">
        <v>83</v>
      </c>
      <c r="AW145" s="13" t="s">
        <v>30</v>
      </c>
      <c r="AX145" s="13" t="s">
        <v>73</v>
      </c>
      <c r="AY145" s="204" t="s">
        <v>119</v>
      </c>
    </row>
    <row r="146" s="14" customFormat="1">
      <c r="A146" s="14"/>
      <c r="B146" s="211"/>
      <c r="C146" s="14"/>
      <c r="D146" s="203" t="s">
        <v>131</v>
      </c>
      <c r="E146" s="212" t="s">
        <v>1</v>
      </c>
      <c r="F146" s="213" t="s">
        <v>143</v>
      </c>
      <c r="G146" s="14"/>
      <c r="H146" s="214">
        <v>143.595</v>
      </c>
      <c r="I146" s="215"/>
      <c r="J146" s="14"/>
      <c r="K146" s="14"/>
      <c r="L146" s="211"/>
      <c r="M146" s="216"/>
      <c r="N146" s="217"/>
      <c r="O146" s="217"/>
      <c r="P146" s="217"/>
      <c r="Q146" s="217"/>
      <c r="R146" s="217"/>
      <c r="S146" s="217"/>
      <c r="T146" s="21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2" t="s">
        <v>131</v>
      </c>
      <c r="AU146" s="212" t="s">
        <v>83</v>
      </c>
      <c r="AV146" s="14" t="s">
        <v>125</v>
      </c>
      <c r="AW146" s="14" t="s">
        <v>30</v>
      </c>
      <c r="AX146" s="14" t="s">
        <v>81</v>
      </c>
      <c r="AY146" s="212" t="s">
        <v>119</v>
      </c>
    </row>
    <row r="147" s="2" customFormat="1" ht="16.5" customHeight="1">
      <c r="A147" s="36"/>
      <c r="B147" s="187"/>
      <c r="C147" s="219" t="s">
        <v>179</v>
      </c>
      <c r="D147" s="219" t="s">
        <v>197</v>
      </c>
      <c r="E147" s="220" t="s">
        <v>198</v>
      </c>
      <c r="F147" s="221" t="s">
        <v>199</v>
      </c>
      <c r="G147" s="222" t="s">
        <v>182</v>
      </c>
      <c r="H147" s="223">
        <v>342.27499999999998</v>
      </c>
      <c r="I147" s="224"/>
      <c r="J147" s="225">
        <f>ROUND(I147*H147,2)</f>
        <v>0</v>
      </c>
      <c r="K147" s="226"/>
      <c r="L147" s="227"/>
      <c r="M147" s="228" t="s">
        <v>1</v>
      </c>
      <c r="N147" s="229" t="s">
        <v>38</v>
      </c>
      <c r="O147" s="75"/>
      <c r="P147" s="198">
        <f>O147*H147</f>
        <v>0</v>
      </c>
      <c r="Q147" s="198">
        <v>1</v>
      </c>
      <c r="R147" s="198">
        <f>Q147*H147</f>
        <v>342.27499999999998</v>
      </c>
      <c r="S147" s="198">
        <v>0</v>
      </c>
      <c r="T147" s="19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0" t="s">
        <v>160</v>
      </c>
      <c r="AT147" s="200" t="s">
        <v>197</v>
      </c>
      <c r="AU147" s="200" t="s">
        <v>83</v>
      </c>
      <c r="AY147" s="17" t="s">
        <v>119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81</v>
      </c>
      <c r="BK147" s="201">
        <f>ROUND(I147*H147,2)</f>
        <v>0</v>
      </c>
      <c r="BL147" s="17" t="s">
        <v>125</v>
      </c>
      <c r="BM147" s="200" t="s">
        <v>417</v>
      </c>
    </row>
    <row r="148" s="13" customFormat="1">
      <c r="A148" s="13"/>
      <c r="B148" s="202"/>
      <c r="C148" s="13"/>
      <c r="D148" s="203" t="s">
        <v>131</v>
      </c>
      <c r="E148" s="204" t="s">
        <v>1</v>
      </c>
      <c r="F148" s="205" t="s">
        <v>418</v>
      </c>
      <c r="G148" s="13"/>
      <c r="H148" s="206">
        <v>342.27499999999998</v>
      </c>
      <c r="I148" s="207"/>
      <c r="J148" s="13"/>
      <c r="K148" s="13"/>
      <c r="L148" s="202"/>
      <c r="M148" s="208"/>
      <c r="N148" s="209"/>
      <c r="O148" s="209"/>
      <c r="P148" s="209"/>
      <c r="Q148" s="209"/>
      <c r="R148" s="209"/>
      <c r="S148" s="209"/>
      <c r="T148" s="21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4" t="s">
        <v>131</v>
      </c>
      <c r="AU148" s="204" t="s">
        <v>83</v>
      </c>
      <c r="AV148" s="13" t="s">
        <v>83</v>
      </c>
      <c r="AW148" s="13" t="s">
        <v>30</v>
      </c>
      <c r="AX148" s="13" t="s">
        <v>81</v>
      </c>
      <c r="AY148" s="204" t="s">
        <v>119</v>
      </c>
    </row>
    <row r="149" s="2" customFormat="1" ht="21.75" customHeight="1">
      <c r="A149" s="36"/>
      <c r="B149" s="187"/>
      <c r="C149" s="188" t="s">
        <v>185</v>
      </c>
      <c r="D149" s="188" t="s">
        <v>121</v>
      </c>
      <c r="E149" s="189" t="s">
        <v>203</v>
      </c>
      <c r="F149" s="190" t="s">
        <v>204</v>
      </c>
      <c r="G149" s="191" t="s">
        <v>152</v>
      </c>
      <c r="H149" s="192">
        <v>46.558</v>
      </c>
      <c r="I149" s="193"/>
      <c r="J149" s="194">
        <f>ROUND(I149*H149,2)</f>
        <v>0</v>
      </c>
      <c r="K149" s="195"/>
      <c r="L149" s="37"/>
      <c r="M149" s="196" t="s">
        <v>1</v>
      </c>
      <c r="N149" s="197" t="s">
        <v>38</v>
      </c>
      <c r="O149" s="75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0" t="s">
        <v>125</v>
      </c>
      <c r="AT149" s="200" t="s">
        <v>121</v>
      </c>
      <c r="AU149" s="200" t="s">
        <v>83</v>
      </c>
      <c r="AY149" s="17" t="s">
        <v>119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81</v>
      </c>
      <c r="BK149" s="201">
        <f>ROUND(I149*H149,2)</f>
        <v>0</v>
      </c>
      <c r="BL149" s="17" t="s">
        <v>125</v>
      </c>
      <c r="BM149" s="200" t="s">
        <v>419</v>
      </c>
    </row>
    <row r="150" s="13" customFormat="1">
      <c r="A150" s="13"/>
      <c r="B150" s="202"/>
      <c r="C150" s="13"/>
      <c r="D150" s="203" t="s">
        <v>131</v>
      </c>
      <c r="E150" s="204" t="s">
        <v>1</v>
      </c>
      <c r="F150" s="205" t="s">
        <v>420</v>
      </c>
      <c r="G150" s="13"/>
      <c r="H150" s="206">
        <v>41.359999999999999</v>
      </c>
      <c r="I150" s="207"/>
      <c r="J150" s="13"/>
      <c r="K150" s="13"/>
      <c r="L150" s="202"/>
      <c r="M150" s="208"/>
      <c r="N150" s="209"/>
      <c r="O150" s="209"/>
      <c r="P150" s="209"/>
      <c r="Q150" s="209"/>
      <c r="R150" s="209"/>
      <c r="S150" s="209"/>
      <c r="T150" s="21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4" t="s">
        <v>131</v>
      </c>
      <c r="AU150" s="204" t="s">
        <v>83</v>
      </c>
      <c r="AV150" s="13" t="s">
        <v>83</v>
      </c>
      <c r="AW150" s="13" t="s">
        <v>30</v>
      </c>
      <c r="AX150" s="13" t="s">
        <v>73</v>
      </c>
      <c r="AY150" s="204" t="s">
        <v>119</v>
      </c>
    </row>
    <row r="151" s="13" customFormat="1">
      <c r="A151" s="13"/>
      <c r="B151" s="202"/>
      <c r="C151" s="13"/>
      <c r="D151" s="203" t="s">
        <v>131</v>
      </c>
      <c r="E151" s="204" t="s">
        <v>1</v>
      </c>
      <c r="F151" s="205" t="s">
        <v>421</v>
      </c>
      <c r="G151" s="13"/>
      <c r="H151" s="206">
        <v>5.1980000000000004</v>
      </c>
      <c r="I151" s="207"/>
      <c r="J151" s="13"/>
      <c r="K151" s="13"/>
      <c r="L151" s="202"/>
      <c r="M151" s="208"/>
      <c r="N151" s="209"/>
      <c r="O151" s="209"/>
      <c r="P151" s="209"/>
      <c r="Q151" s="209"/>
      <c r="R151" s="209"/>
      <c r="S151" s="209"/>
      <c r="T151" s="21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4" t="s">
        <v>131</v>
      </c>
      <c r="AU151" s="204" t="s">
        <v>83</v>
      </c>
      <c r="AV151" s="13" t="s">
        <v>83</v>
      </c>
      <c r="AW151" s="13" t="s">
        <v>30</v>
      </c>
      <c r="AX151" s="13" t="s">
        <v>73</v>
      </c>
      <c r="AY151" s="204" t="s">
        <v>119</v>
      </c>
    </row>
    <row r="152" s="14" customFormat="1">
      <c r="A152" s="14"/>
      <c r="B152" s="211"/>
      <c r="C152" s="14"/>
      <c r="D152" s="203" t="s">
        <v>131</v>
      </c>
      <c r="E152" s="212" t="s">
        <v>1</v>
      </c>
      <c r="F152" s="213" t="s">
        <v>143</v>
      </c>
      <c r="G152" s="14"/>
      <c r="H152" s="214">
        <v>46.558</v>
      </c>
      <c r="I152" s="215"/>
      <c r="J152" s="14"/>
      <c r="K152" s="14"/>
      <c r="L152" s="211"/>
      <c r="M152" s="216"/>
      <c r="N152" s="217"/>
      <c r="O152" s="217"/>
      <c r="P152" s="217"/>
      <c r="Q152" s="217"/>
      <c r="R152" s="217"/>
      <c r="S152" s="217"/>
      <c r="T152" s="21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12" t="s">
        <v>131</v>
      </c>
      <c r="AU152" s="212" t="s">
        <v>83</v>
      </c>
      <c r="AV152" s="14" t="s">
        <v>125</v>
      </c>
      <c r="AW152" s="14" t="s">
        <v>30</v>
      </c>
      <c r="AX152" s="14" t="s">
        <v>81</v>
      </c>
      <c r="AY152" s="212" t="s">
        <v>119</v>
      </c>
    </row>
    <row r="153" s="12" customFormat="1" ht="22.8" customHeight="1">
      <c r="A153" s="12"/>
      <c r="B153" s="174"/>
      <c r="C153" s="12"/>
      <c r="D153" s="175" t="s">
        <v>72</v>
      </c>
      <c r="E153" s="185" t="s">
        <v>125</v>
      </c>
      <c r="F153" s="185" t="s">
        <v>218</v>
      </c>
      <c r="G153" s="12"/>
      <c r="H153" s="12"/>
      <c r="I153" s="177"/>
      <c r="J153" s="186">
        <f>BK153</f>
        <v>0</v>
      </c>
      <c r="K153" s="12"/>
      <c r="L153" s="174"/>
      <c r="M153" s="179"/>
      <c r="N153" s="180"/>
      <c r="O153" s="180"/>
      <c r="P153" s="181">
        <f>SUM(P154:P155)</f>
        <v>0</v>
      </c>
      <c r="Q153" s="180"/>
      <c r="R153" s="181">
        <f>SUM(R154:R155)</f>
        <v>0</v>
      </c>
      <c r="S153" s="180"/>
      <c r="T153" s="182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5" t="s">
        <v>81</v>
      </c>
      <c r="AT153" s="183" t="s">
        <v>72</v>
      </c>
      <c r="AU153" s="183" t="s">
        <v>81</v>
      </c>
      <c r="AY153" s="175" t="s">
        <v>119</v>
      </c>
      <c r="BK153" s="184">
        <f>SUM(BK154:BK155)</f>
        <v>0</v>
      </c>
    </row>
    <row r="154" s="2" customFormat="1" ht="21.75" customHeight="1">
      <c r="A154" s="36"/>
      <c r="B154" s="187"/>
      <c r="C154" s="188" t="s">
        <v>189</v>
      </c>
      <c r="D154" s="188" t="s">
        <v>121</v>
      </c>
      <c r="E154" s="189" t="s">
        <v>422</v>
      </c>
      <c r="F154" s="190" t="s">
        <v>423</v>
      </c>
      <c r="G154" s="191" t="s">
        <v>152</v>
      </c>
      <c r="H154" s="192">
        <v>0.625</v>
      </c>
      <c r="I154" s="193"/>
      <c r="J154" s="194">
        <f>ROUND(I154*H154,2)</f>
        <v>0</v>
      </c>
      <c r="K154" s="195"/>
      <c r="L154" s="37"/>
      <c r="M154" s="196" t="s">
        <v>1</v>
      </c>
      <c r="N154" s="197" t="s">
        <v>38</v>
      </c>
      <c r="O154" s="75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0" t="s">
        <v>125</v>
      </c>
      <c r="AT154" s="200" t="s">
        <v>121</v>
      </c>
      <c r="AU154" s="200" t="s">
        <v>83</v>
      </c>
      <c r="AY154" s="17" t="s">
        <v>119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81</v>
      </c>
      <c r="BK154" s="201">
        <f>ROUND(I154*H154,2)</f>
        <v>0</v>
      </c>
      <c r="BL154" s="17" t="s">
        <v>125</v>
      </c>
      <c r="BM154" s="200" t="s">
        <v>424</v>
      </c>
    </row>
    <row r="155" s="13" customFormat="1">
      <c r="A155" s="13"/>
      <c r="B155" s="202"/>
      <c r="C155" s="13"/>
      <c r="D155" s="203" t="s">
        <v>131</v>
      </c>
      <c r="E155" s="204" t="s">
        <v>1</v>
      </c>
      <c r="F155" s="205" t="s">
        <v>425</v>
      </c>
      <c r="G155" s="13"/>
      <c r="H155" s="206">
        <v>0.625</v>
      </c>
      <c r="I155" s="207"/>
      <c r="J155" s="13"/>
      <c r="K155" s="13"/>
      <c r="L155" s="202"/>
      <c r="M155" s="208"/>
      <c r="N155" s="209"/>
      <c r="O155" s="209"/>
      <c r="P155" s="209"/>
      <c r="Q155" s="209"/>
      <c r="R155" s="209"/>
      <c r="S155" s="209"/>
      <c r="T155" s="21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4" t="s">
        <v>131</v>
      </c>
      <c r="AU155" s="204" t="s">
        <v>83</v>
      </c>
      <c r="AV155" s="13" t="s">
        <v>83</v>
      </c>
      <c r="AW155" s="13" t="s">
        <v>30</v>
      </c>
      <c r="AX155" s="13" t="s">
        <v>81</v>
      </c>
      <c r="AY155" s="204" t="s">
        <v>119</v>
      </c>
    </row>
    <row r="156" s="12" customFormat="1" ht="22.8" customHeight="1">
      <c r="A156" s="12"/>
      <c r="B156" s="174"/>
      <c r="C156" s="12"/>
      <c r="D156" s="175" t="s">
        <v>72</v>
      </c>
      <c r="E156" s="185" t="s">
        <v>160</v>
      </c>
      <c r="F156" s="185" t="s">
        <v>247</v>
      </c>
      <c r="G156" s="12"/>
      <c r="H156" s="12"/>
      <c r="I156" s="177"/>
      <c r="J156" s="186">
        <f>BK156</f>
        <v>0</v>
      </c>
      <c r="K156" s="12"/>
      <c r="L156" s="174"/>
      <c r="M156" s="179"/>
      <c r="N156" s="180"/>
      <c r="O156" s="180"/>
      <c r="P156" s="181">
        <f>SUM(P157:P212)</f>
        <v>0</v>
      </c>
      <c r="Q156" s="180"/>
      <c r="R156" s="181">
        <f>SUM(R157:R212)</f>
        <v>2.7959795700000005</v>
      </c>
      <c r="S156" s="180"/>
      <c r="T156" s="182">
        <f>SUM(T157:T212)</f>
        <v>1.98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5" t="s">
        <v>81</v>
      </c>
      <c r="AT156" s="183" t="s">
        <v>72</v>
      </c>
      <c r="AU156" s="183" t="s">
        <v>81</v>
      </c>
      <c r="AY156" s="175" t="s">
        <v>119</v>
      </c>
      <c r="BK156" s="184">
        <f>SUM(BK157:BK212)</f>
        <v>0</v>
      </c>
    </row>
    <row r="157" s="2" customFormat="1" ht="21.75" customHeight="1">
      <c r="A157" s="36"/>
      <c r="B157" s="187"/>
      <c r="C157" s="188" t="s">
        <v>8</v>
      </c>
      <c r="D157" s="188" t="s">
        <v>121</v>
      </c>
      <c r="E157" s="189" t="s">
        <v>426</v>
      </c>
      <c r="F157" s="190" t="s">
        <v>427</v>
      </c>
      <c r="G157" s="191" t="s">
        <v>237</v>
      </c>
      <c r="H157" s="192">
        <v>6</v>
      </c>
      <c r="I157" s="193"/>
      <c r="J157" s="194">
        <f>ROUND(I157*H157,2)</f>
        <v>0</v>
      </c>
      <c r="K157" s="195"/>
      <c r="L157" s="37"/>
      <c r="M157" s="196" t="s">
        <v>1</v>
      </c>
      <c r="N157" s="197" t="s">
        <v>38</v>
      </c>
      <c r="O157" s="75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0" t="s">
        <v>125</v>
      </c>
      <c r="AT157" s="200" t="s">
        <v>121</v>
      </c>
      <c r="AU157" s="200" t="s">
        <v>83</v>
      </c>
      <c r="AY157" s="17" t="s">
        <v>119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81</v>
      </c>
      <c r="BK157" s="201">
        <f>ROUND(I157*H157,2)</f>
        <v>0</v>
      </c>
      <c r="BL157" s="17" t="s">
        <v>125</v>
      </c>
      <c r="BM157" s="200" t="s">
        <v>428</v>
      </c>
    </row>
    <row r="158" s="2" customFormat="1" ht="16.5" customHeight="1">
      <c r="A158" s="36"/>
      <c r="B158" s="187"/>
      <c r="C158" s="188" t="s">
        <v>202</v>
      </c>
      <c r="D158" s="188" t="s">
        <v>121</v>
      </c>
      <c r="E158" s="189" t="s">
        <v>429</v>
      </c>
      <c r="F158" s="190" t="s">
        <v>430</v>
      </c>
      <c r="G158" s="191" t="s">
        <v>124</v>
      </c>
      <c r="H158" s="192">
        <v>45</v>
      </c>
      <c r="I158" s="193"/>
      <c r="J158" s="194">
        <f>ROUND(I158*H158,2)</f>
        <v>0</v>
      </c>
      <c r="K158" s="195"/>
      <c r="L158" s="37"/>
      <c r="M158" s="196" t="s">
        <v>1</v>
      </c>
      <c r="N158" s="197" t="s">
        <v>38</v>
      </c>
      <c r="O158" s="75"/>
      <c r="P158" s="198">
        <f>O158*H158</f>
        <v>0</v>
      </c>
      <c r="Q158" s="198">
        <v>0</v>
      </c>
      <c r="R158" s="198">
        <f>Q158*H158</f>
        <v>0</v>
      </c>
      <c r="S158" s="198">
        <v>0.043999999999999997</v>
      </c>
      <c r="T158" s="199">
        <f>S158*H158</f>
        <v>1.98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0" t="s">
        <v>125</v>
      </c>
      <c r="AT158" s="200" t="s">
        <v>121</v>
      </c>
      <c r="AU158" s="200" t="s">
        <v>83</v>
      </c>
      <c r="AY158" s="17" t="s">
        <v>119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81</v>
      </c>
      <c r="BK158" s="201">
        <f>ROUND(I158*H158,2)</f>
        <v>0</v>
      </c>
      <c r="BL158" s="17" t="s">
        <v>125</v>
      </c>
      <c r="BM158" s="200" t="s">
        <v>431</v>
      </c>
    </row>
    <row r="159" s="2" customFormat="1" ht="16.5" customHeight="1">
      <c r="A159" s="36"/>
      <c r="B159" s="187"/>
      <c r="C159" s="188" t="s">
        <v>208</v>
      </c>
      <c r="D159" s="188" t="s">
        <v>121</v>
      </c>
      <c r="E159" s="189" t="s">
        <v>432</v>
      </c>
      <c r="F159" s="190" t="s">
        <v>433</v>
      </c>
      <c r="G159" s="191" t="s">
        <v>351</v>
      </c>
      <c r="H159" s="192">
        <v>1</v>
      </c>
      <c r="I159" s="193"/>
      <c r="J159" s="194">
        <f>ROUND(I159*H159,2)</f>
        <v>0</v>
      </c>
      <c r="K159" s="195"/>
      <c r="L159" s="37"/>
      <c r="M159" s="196" t="s">
        <v>1</v>
      </c>
      <c r="N159" s="197" t="s">
        <v>38</v>
      </c>
      <c r="O159" s="75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0" t="s">
        <v>125</v>
      </c>
      <c r="AT159" s="200" t="s">
        <v>121</v>
      </c>
      <c r="AU159" s="200" t="s">
        <v>83</v>
      </c>
      <c r="AY159" s="17" t="s">
        <v>119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81</v>
      </c>
      <c r="BK159" s="201">
        <f>ROUND(I159*H159,2)</f>
        <v>0</v>
      </c>
      <c r="BL159" s="17" t="s">
        <v>125</v>
      </c>
      <c r="BM159" s="200" t="s">
        <v>434</v>
      </c>
    </row>
    <row r="160" s="2" customFormat="1" ht="21.75" customHeight="1">
      <c r="A160" s="36"/>
      <c r="B160" s="187"/>
      <c r="C160" s="188" t="s">
        <v>214</v>
      </c>
      <c r="D160" s="188" t="s">
        <v>121</v>
      </c>
      <c r="E160" s="189" t="s">
        <v>435</v>
      </c>
      <c r="F160" s="190" t="s">
        <v>436</v>
      </c>
      <c r="G160" s="191" t="s">
        <v>237</v>
      </c>
      <c r="H160" s="192">
        <v>4</v>
      </c>
      <c r="I160" s="193"/>
      <c r="J160" s="194">
        <f>ROUND(I160*H160,2)</f>
        <v>0</v>
      </c>
      <c r="K160" s="195"/>
      <c r="L160" s="37"/>
      <c r="M160" s="196" t="s">
        <v>1</v>
      </c>
      <c r="N160" s="197" t="s">
        <v>38</v>
      </c>
      <c r="O160" s="75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0" t="s">
        <v>125</v>
      </c>
      <c r="AT160" s="200" t="s">
        <v>121</v>
      </c>
      <c r="AU160" s="200" t="s">
        <v>83</v>
      </c>
      <c r="AY160" s="17" t="s">
        <v>119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81</v>
      </c>
      <c r="BK160" s="201">
        <f>ROUND(I160*H160,2)</f>
        <v>0</v>
      </c>
      <c r="BL160" s="17" t="s">
        <v>125</v>
      </c>
      <c r="BM160" s="200" t="s">
        <v>437</v>
      </c>
    </row>
    <row r="161" s="2" customFormat="1" ht="16.5" customHeight="1">
      <c r="A161" s="36"/>
      <c r="B161" s="187"/>
      <c r="C161" s="219" t="s">
        <v>219</v>
      </c>
      <c r="D161" s="219" t="s">
        <v>197</v>
      </c>
      <c r="E161" s="220" t="s">
        <v>438</v>
      </c>
      <c r="F161" s="221" t="s">
        <v>439</v>
      </c>
      <c r="G161" s="222" t="s">
        <v>237</v>
      </c>
      <c r="H161" s="223">
        <v>3</v>
      </c>
      <c r="I161" s="224"/>
      <c r="J161" s="225">
        <f>ROUND(I161*H161,2)</f>
        <v>0</v>
      </c>
      <c r="K161" s="226"/>
      <c r="L161" s="227"/>
      <c r="M161" s="228" t="s">
        <v>1</v>
      </c>
      <c r="N161" s="229" t="s">
        <v>38</v>
      </c>
      <c r="O161" s="75"/>
      <c r="P161" s="198">
        <f>O161*H161</f>
        <v>0</v>
      </c>
      <c r="Q161" s="198">
        <v>0.012500000000000001</v>
      </c>
      <c r="R161" s="198">
        <f>Q161*H161</f>
        <v>0.037500000000000006</v>
      </c>
      <c r="S161" s="198">
        <v>0</v>
      </c>
      <c r="T161" s="19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0" t="s">
        <v>160</v>
      </c>
      <c r="AT161" s="200" t="s">
        <v>197</v>
      </c>
      <c r="AU161" s="200" t="s">
        <v>83</v>
      </c>
      <c r="AY161" s="17" t="s">
        <v>119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7" t="s">
        <v>81</v>
      </c>
      <c r="BK161" s="201">
        <f>ROUND(I161*H161,2)</f>
        <v>0</v>
      </c>
      <c r="BL161" s="17" t="s">
        <v>125</v>
      </c>
      <c r="BM161" s="200" t="s">
        <v>440</v>
      </c>
    </row>
    <row r="162" s="2" customFormat="1" ht="16.5" customHeight="1">
      <c r="A162" s="36"/>
      <c r="B162" s="187"/>
      <c r="C162" s="219" t="s">
        <v>224</v>
      </c>
      <c r="D162" s="219" t="s">
        <v>197</v>
      </c>
      <c r="E162" s="220" t="s">
        <v>441</v>
      </c>
      <c r="F162" s="221" t="s">
        <v>442</v>
      </c>
      <c r="G162" s="222" t="s">
        <v>237</v>
      </c>
      <c r="H162" s="223">
        <v>1</v>
      </c>
      <c r="I162" s="224"/>
      <c r="J162" s="225">
        <f>ROUND(I162*H162,2)</f>
        <v>0</v>
      </c>
      <c r="K162" s="226"/>
      <c r="L162" s="227"/>
      <c r="M162" s="228" t="s">
        <v>1</v>
      </c>
      <c r="N162" s="229" t="s">
        <v>38</v>
      </c>
      <c r="O162" s="75"/>
      <c r="P162" s="198">
        <f>O162*H162</f>
        <v>0</v>
      </c>
      <c r="Q162" s="198">
        <v>0.0096600000000000002</v>
      </c>
      <c r="R162" s="198">
        <f>Q162*H162</f>
        <v>0.0096600000000000002</v>
      </c>
      <c r="S162" s="198">
        <v>0</v>
      </c>
      <c r="T162" s="19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0" t="s">
        <v>160</v>
      </c>
      <c r="AT162" s="200" t="s">
        <v>197</v>
      </c>
      <c r="AU162" s="200" t="s">
        <v>83</v>
      </c>
      <c r="AY162" s="17" t="s">
        <v>119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81</v>
      </c>
      <c r="BK162" s="201">
        <f>ROUND(I162*H162,2)</f>
        <v>0</v>
      </c>
      <c r="BL162" s="17" t="s">
        <v>125</v>
      </c>
      <c r="BM162" s="200" t="s">
        <v>443</v>
      </c>
    </row>
    <row r="163" s="2" customFormat="1" ht="21.75" customHeight="1">
      <c r="A163" s="36"/>
      <c r="B163" s="187"/>
      <c r="C163" s="188" t="s">
        <v>7</v>
      </c>
      <c r="D163" s="188" t="s">
        <v>121</v>
      </c>
      <c r="E163" s="189" t="s">
        <v>444</v>
      </c>
      <c r="F163" s="190" t="s">
        <v>445</v>
      </c>
      <c r="G163" s="191" t="s">
        <v>237</v>
      </c>
      <c r="H163" s="192">
        <v>2</v>
      </c>
      <c r="I163" s="193"/>
      <c r="J163" s="194">
        <f>ROUND(I163*H163,2)</f>
        <v>0</v>
      </c>
      <c r="K163" s="195"/>
      <c r="L163" s="37"/>
      <c r="M163" s="196" t="s">
        <v>1</v>
      </c>
      <c r="N163" s="197" t="s">
        <v>38</v>
      </c>
      <c r="O163" s="75"/>
      <c r="P163" s="198">
        <f>O163*H163</f>
        <v>0</v>
      </c>
      <c r="Q163" s="198">
        <v>0.0017099999999999999</v>
      </c>
      <c r="R163" s="198">
        <f>Q163*H163</f>
        <v>0.0034199999999999999</v>
      </c>
      <c r="S163" s="198">
        <v>0</v>
      </c>
      <c r="T163" s="19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0" t="s">
        <v>125</v>
      </c>
      <c r="AT163" s="200" t="s">
        <v>121</v>
      </c>
      <c r="AU163" s="200" t="s">
        <v>83</v>
      </c>
      <c r="AY163" s="17" t="s">
        <v>119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81</v>
      </c>
      <c r="BK163" s="201">
        <f>ROUND(I163*H163,2)</f>
        <v>0</v>
      </c>
      <c r="BL163" s="17" t="s">
        <v>125</v>
      </c>
      <c r="BM163" s="200" t="s">
        <v>446</v>
      </c>
    </row>
    <row r="164" s="2" customFormat="1" ht="16.5" customHeight="1">
      <c r="A164" s="36"/>
      <c r="B164" s="187"/>
      <c r="C164" s="219" t="s">
        <v>234</v>
      </c>
      <c r="D164" s="219" t="s">
        <v>197</v>
      </c>
      <c r="E164" s="220" t="s">
        <v>447</v>
      </c>
      <c r="F164" s="221" t="s">
        <v>448</v>
      </c>
      <c r="G164" s="222" t="s">
        <v>237</v>
      </c>
      <c r="H164" s="223">
        <v>1</v>
      </c>
      <c r="I164" s="224"/>
      <c r="J164" s="225">
        <f>ROUND(I164*H164,2)</f>
        <v>0</v>
      </c>
      <c r="K164" s="226"/>
      <c r="L164" s="227"/>
      <c r="M164" s="228" t="s">
        <v>1</v>
      </c>
      <c r="N164" s="229" t="s">
        <v>38</v>
      </c>
      <c r="O164" s="75"/>
      <c r="P164" s="198">
        <f>O164*H164</f>
        <v>0</v>
      </c>
      <c r="Q164" s="198">
        <v>0.019699999999999999</v>
      </c>
      <c r="R164" s="198">
        <f>Q164*H164</f>
        <v>0.019699999999999999</v>
      </c>
      <c r="S164" s="198">
        <v>0</v>
      </c>
      <c r="T164" s="19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0" t="s">
        <v>160</v>
      </c>
      <c r="AT164" s="200" t="s">
        <v>197</v>
      </c>
      <c r="AU164" s="200" t="s">
        <v>83</v>
      </c>
      <c r="AY164" s="17" t="s">
        <v>119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81</v>
      </c>
      <c r="BK164" s="201">
        <f>ROUND(I164*H164,2)</f>
        <v>0</v>
      </c>
      <c r="BL164" s="17" t="s">
        <v>125</v>
      </c>
      <c r="BM164" s="200" t="s">
        <v>449</v>
      </c>
    </row>
    <row r="165" s="2" customFormat="1" ht="16.5" customHeight="1">
      <c r="A165" s="36"/>
      <c r="B165" s="187"/>
      <c r="C165" s="219" t="s">
        <v>239</v>
      </c>
      <c r="D165" s="219" t="s">
        <v>197</v>
      </c>
      <c r="E165" s="220" t="s">
        <v>450</v>
      </c>
      <c r="F165" s="221" t="s">
        <v>451</v>
      </c>
      <c r="G165" s="222" t="s">
        <v>237</v>
      </c>
      <c r="H165" s="223">
        <v>1</v>
      </c>
      <c r="I165" s="224"/>
      <c r="J165" s="225">
        <f>ROUND(I165*H165,2)</f>
        <v>0</v>
      </c>
      <c r="K165" s="226"/>
      <c r="L165" s="227"/>
      <c r="M165" s="228" t="s">
        <v>1</v>
      </c>
      <c r="N165" s="229" t="s">
        <v>38</v>
      </c>
      <c r="O165" s="75"/>
      <c r="P165" s="198">
        <f>O165*H165</f>
        <v>0</v>
      </c>
      <c r="Q165" s="198">
        <v>0.0264</v>
      </c>
      <c r="R165" s="198">
        <f>Q165*H165</f>
        <v>0.0264</v>
      </c>
      <c r="S165" s="198">
        <v>0</v>
      </c>
      <c r="T165" s="19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0" t="s">
        <v>160</v>
      </c>
      <c r="AT165" s="200" t="s">
        <v>197</v>
      </c>
      <c r="AU165" s="200" t="s">
        <v>83</v>
      </c>
      <c r="AY165" s="17" t="s">
        <v>119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81</v>
      </c>
      <c r="BK165" s="201">
        <f>ROUND(I165*H165,2)</f>
        <v>0</v>
      </c>
      <c r="BL165" s="17" t="s">
        <v>125</v>
      </c>
      <c r="BM165" s="200" t="s">
        <v>452</v>
      </c>
    </row>
    <row r="166" s="2" customFormat="1" ht="21.75" customHeight="1">
      <c r="A166" s="36"/>
      <c r="B166" s="187"/>
      <c r="C166" s="188" t="s">
        <v>243</v>
      </c>
      <c r="D166" s="188" t="s">
        <v>121</v>
      </c>
      <c r="E166" s="189" t="s">
        <v>453</v>
      </c>
      <c r="F166" s="190" t="s">
        <v>454</v>
      </c>
      <c r="G166" s="191" t="s">
        <v>124</v>
      </c>
      <c r="H166" s="192">
        <v>11</v>
      </c>
      <c r="I166" s="193"/>
      <c r="J166" s="194">
        <f>ROUND(I166*H166,2)</f>
        <v>0</v>
      </c>
      <c r="K166" s="195"/>
      <c r="L166" s="37"/>
      <c r="M166" s="196" t="s">
        <v>1</v>
      </c>
      <c r="N166" s="197" t="s">
        <v>38</v>
      </c>
      <c r="O166" s="75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0" t="s">
        <v>125</v>
      </c>
      <c r="AT166" s="200" t="s">
        <v>121</v>
      </c>
      <c r="AU166" s="200" t="s">
        <v>83</v>
      </c>
      <c r="AY166" s="17" t="s">
        <v>119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81</v>
      </c>
      <c r="BK166" s="201">
        <f>ROUND(I166*H166,2)</f>
        <v>0</v>
      </c>
      <c r="BL166" s="17" t="s">
        <v>125</v>
      </c>
      <c r="BM166" s="200" t="s">
        <v>455</v>
      </c>
    </row>
    <row r="167" s="2" customFormat="1" ht="16.5" customHeight="1">
      <c r="A167" s="36"/>
      <c r="B167" s="187"/>
      <c r="C167" s="219" t="s">
        <v>248</v>
      </c>
      <c r="D167" s="219" t="s">
        <v>197</v>
      </c>
      <c r="E167" s="220" t="s">
        <v>456</v>
      </c>
      <c r="F167" s="221" t="s">
        <v>457</v>
      </c>
      <c r="G167" s="222" t="s">
        <v>124</v>
      </c>
      <c r="H167" s="223">
        <v>11.164999999999999</v>
      </c>
      <c r="I167" s="224"/>
      <c r="J167" s="225">
        <f>ROUND(I167*H167,2)</f>
        <v>0</v>
      </c>
      <c r="K167" s="226"/>
      <c r="L167" s="227"/>
      <c r="M167" s="228" t="s">
        <v>1</v>
      </c>
      <c r="N167" s="229" t="s">
        <v>38</v>
      </c>
      <c r="O167" s="75"/>
      <c r="P167" s="198">
        <f>O167*H167</f>
        <v>0</v>
      </c>
      <c r="Q167" s="198">
        <v>0.00036999999999999999</v>
      </c>
      <c r="R167" s="198">
        <f>Q167*H167</f>
        <v>0.0041310499999999998</v>
      </c>
      <c r="S167" s="198">
        <v>0</v>
      </c>
      <c r="T167" s="19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0" t="s">
        <v>160</v>
      </c>
      <c r="AT167" s="200" t="s">
        <v>197</v>
      </c>
      <c r="AU167" s="200" t="s">
        <v>83</v>
      </c>
      <c r="AY167" s="17" t="s">
        <v>119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81</v>
      </c>
      <c r="BK167" s="201">
        <f>ROUND(I167*H167,2)</f>
        <v>0</v>
      </c>
      <c r="BL167" s="17" t="s">
        <v>125</v>
      </c>
      <c r="BM167" s="200" t="s">
        <v>458</v>
      </c>
    </row>
    <row r="168" s="13" customFormat="1">
      <c r="A168" s="13"/>
      <c r="B168" s="202"/>
      <c r="C168" s="13"/>
      <c r="D168" s="203" t="s">
        <v>131</v>
      </c>
      <c r="E168" s="204" t="s">
        <v>1</v>
      </c>
      <c r="F168" s="205" t="s">
        <v>174</v>
      </c>
      <c r="G168" s="13"/>
      <c r="H168" s="206">
        <v>11</v>
      </c>
      <c r="I168" s="207"/>
      <c r="J168" s="13"/>
      <c r="K168" s="13"/>
      <c r="L168" s="202"/>
      <c r="M168" s="208"/>
      <c r="N168" s="209"/>
      <c r="O168" s="209"/>
      <c r="P168" s="209"/>
      <c r="Q168" s="209"/>
      <c r="R168" s="209"/>
      <c r="S168" s="209"/>
      <c r="T168" s="21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4" t="s">
        <v>131</v>
      </c>
      <c r="AU168" s="204" t="s">
        <v>83</v>
      </c>
      <c r="AV168" s="13" t="s">
        <v>83</v>
      </c>
      <c r="AW168" s="13" t="s">
        <v>30</v>
      </c>
      <c r="AX168" s="13" t="s">
        <v>81</v>
      </c>
      <c r="AY168" s="204" t="s">
        <v>119</v>
      </c>
    </row>
    <row r="169" s="13" customFormat="1">
      <c r="A169" s="13"/>
      <c r="B169" s="202"/>
      <c r="C169" s="13"/>
      <c r="D169" s="203" t="s">
        <v>131</v>
      </c>
      <c r="E169" s="13"/>
      <c r="F169" s="205" t="s">
        <v>459</v>
      </c>
      <c r="G169" s="13"/>
      <c r="H169" s="206">
        <v>11.164999999999999</v>
      </c>
      <c r="I169" s="207"/>
      <c r="J169" s="13"/>
      <c r="K169" s="13"/>
      <c r="L169" s="202"/>
      <c r="M169" s="208"/>
      <c r="N169" s="209"/>
      <c r="O169" s="209"/>
      <c r="P169" s="209"/>
      <c r="Q169" s="209"/>
      <c r="R169" s="209"/>
      <c r="S169" s="209"/>
      <c r="T169" s="21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4" t="s">
        <v>131</v>
      </c>
      <c r="AU169" s="204" t="s">
        <v>83</v>
      </c>
      <c r="AV169" s="13" t="s">
        <v>83</v>
      </c>
      <c r="AW169" s="13" t="s">
        <v>3</v>
      </c>
      <c r="AX169" s="13" t="s">
        <v>81</v>
      </c>
      <c r="AY169" s="204" t="s">
        <v>119</v>
      </c>
    </row>
    <row r="170" s="2" customFormat="1" ht="16.5" customHeight="1">
      <c r="A170" s="36"/>
      <c r="B170" s="187"/>
      <c r="C170" s="219" t="s">
        <v>253</v>
      </c>
      <c r="D170" s="219" t="s">
        <v>197</v>
      </c>
      <c r="E170" s="220" t="s">
        <v>460</v>
      </c>
      <c r="F170" s="221" t="s">
        <v>461</v>
      </c>
      <c r="G170" s="222" t="s">
        <v>237</v>
      </c>
      <c r="H170" s="223">
        <v>2</v>
      </c>
      <c r="I170" s="224"/>
      <c r="J170" s="225">
        <f>ROUND(I170*H170,2)</f>
        <v>0</v>
      </c>
      <c r="K170" s="226"/>
      <c r="L170" s="227"/>
      <c r="M170" s="228" t="s">
        <v>1</v>
      </c>
      <c r="N170" s="229" t="s">
        <v>38</v>
      </c>
      <c r="O170" s="75"/>
      <c r="P170" s="198">
        <f>O170*H170</f>
        <v>0</v>
      </c>
      <c r="Q170" s="198">
        <v>0.00064999999999999997</v>
      </c>
      <c r="R170" s="198">
        <f>Q170*H170</f>
        <v>0.0012999999999999999</v>
      </c>
      <c r="S170" s="198">
        <v>0</v>
      </c>
      <c r="T170" s="19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0" t="s">
        <v>160</v>
      </c>
      <c r="AT170" s="200" t="s">
        <v>197</v>
      </c>
      <c r="AU170" s="200" t="s">
        <v>83</v>
      </c>
      <c r="AY170" s="17" t="s">
        <v>119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81</v>
      </c>
      <c r="BK170" s="201">
        <f>ROUND(I170*H170,2)</f>
        <v>0</v>
      </c>
      <c r="BL170" s="17" t="s">
        <v>125</v>
      </c>
      <c r="BM170" s="200" t="s">
        <v>462</v>
      </c>
    </row>
    <row r="171" s="2" customFormat="1" ht="21.75" customHeight="1">
      <c r="A171" s="36"/>
      <c r="B171" s="187"/>
      <c r="C171" s="188" t="s">
        <v>258</v>
      </c>
      <c r="D171" s="188" t="s">
        <v>121</v>
      </c>
      <c r="E171" s="189" t="s">
        <v>463</v>
      </c>
      <c r="F171" s="190" t="s">
        <v>464</v>
      </c>
      <c r="G171" s="191" t="s">
        <v>124</v>
      </c>
      <c r="H171" s="192">
        <v>2.5</v>
      </c>
      <c r="I171" s="193"/>
      <c r="J171" s="194">
        <f>ROUND(I171*H171,2)</f>
        <v>0</v>
      </c>
      <c r="K171" s="195"/>
      <c r="L171" s="37"/>
      <c r="M171" s="196" t="s">
        <v>1</v>
      </c>
      <c r="N171" s="197" t="s">
        <v>38</v>
      </c>
      <c r="O171" s="75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0" t="s">
        <v>125</v>
      </c>
      <c r="AT171" s="200" t="s">
        <v>121</v>
      </c>
      <c r="AU171" s="200" t="s">
        <v>83</v>
      </c>
      <c r="AY171" s="17" t="s">
        <v>119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81</v>
      </c>
      <c r="BK171" s="201">
        <f>ROUND(I171*H171,2)</f>
        <v>0</v>
      </c>
      <c r="BL171" s="17" t="s">
        <v>125</v>
      </c>
      <c r="BM171" s="200" t="s">
        <v>465</v>
      </c>
    </row>
    <row r="172" s="2" customFormat="1" ht="16.5" customHeight="1">
      <c r="A172" s="36"/>
      <c r="B172" s="187"/>
      <c r="C172" s="219" t="s">
        <v>263</v>
      </c>
      <c r="D172" s="219" t="s">
        <v>197</v>
      </c>
      <c r="E172" s="220" t="s">
        <v>466</v>
      </c>
      <c r="F172" s="221" t="s">
        <v>467</v>
      </c>
      <c r="G172" s="222" t="s">
        <v>124</v>
      </c>
      <c r="H172" s="223">
        <v>2.5379999999999998</v>
      </c>
      <c r="I172" s="224"/>
      <c r="J172" s="225">
        <f>ROUND(I172*H172,2)</f>
        <v>0</v>
      </c>
      <c r="K172" s="226"/>
      <c r="L172" s="227"/>
      <c r="M172" s="228" t="s">
        <v>1</v>
      </c>
      <c r="N172" s="229" t="s">
        <v>38</v>
      </c>
      <c r="O172" s="75"/>
      <c r="P172" s="198">
        <f>O172*H172</f>
        <v>0</v>
      </c>
      <c r="Q172" s="198">
        <v>0.0014400000000000001</v>
      </c>
      <c r="R172" s="198">
        <f>Q172*H172</f>
        <v>0.0036547199999999998</v>
      </c>
      <c r="S172" s="198">
        <v>0</v>
      </c>
      <c r="T172" s="19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0" t="s">
        <v>160</v>
      </c>
      <c r="AT172" s="200" t="s">
        <v>197</v>
      </c>
      <c r="AU172" s="200" t="s">
        <v>83</v>
      </c>
      <c r="AY172" s="17" t="s">
        <v>119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81</v>
      </c>
      <c r="BK172" s="201">
        <f>ROUND(I172*H172,2)</f>
        <v>0</v>
      </c>
      <c r="BL172" s="17" t="s">
        <v>125</v>
      </c>
      <c r="BM172" s="200" t="s">
        <v>468</v>
      </c>
    </row>
    <row r="173" s="13" customFormat="1">
      <c r="A173" s="13"/>
      <c r="B173" s="202"/>
      <c r="C173" s="13"/>
      <c r="D173" s="203" t="s">
        <v>131</v>
      </c>
      <c r="E173" s="204" t="s">
        <v>1</v>
      </c>
      <c r="F173" s="205" t="s">
        <v>469</v>
      </c>
      <c r="G173" s="13"/>
      <c r="H173" s="206">
        <v>2.5</v>
      </c>
      <c r="I173" s="207"/>
      <c r="J173" s="13"/>
      <c r="K173" s="13"/>
      <c r="L173" s="202"/>
      <c r="M173" s="208"/>
      <c r="N173" s="209"/>
      <c r="O173" s="209"/>
      <c r="P173" s="209"/>
      <c r="Q173" s="209"/>
      <c r="R173" s="209"/>
      <c r="S173" s="209"/>
      <c r="T173" s="21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4" t="s">
        <v>131</v>
      </c>
      <c r="AU173" s="204" t="s">
        <v>83</v>
      </c>
      <c r="AV173" s="13" t="s">
        <v>83</v>
      </c>
      <c r="AW173" s="13" t="s">
        <v>30</v>
      </c>
      <c r="AX173" s="13" t="s">
        <v>81</v>
      </c>
      <c r="AY173" s="204" t="s">
        <v>119</v>
      </c>
    </row>
    <row r="174" s="13" customFormat="1">
      <c r="A174" s="13"/>
      <c r="B174" s="202"/>
      <c r="C174" s="13"/>
      <c r="D174" s="203" t="s">
        <v>131</v>
      </c>
      <c r="E174" s="13"/>
      <c r="F174" s="205" t="s">
        <v>470</v>
      </c>
      <c r="G174" s="13"/>
      <c r="H174" s="206">
        <v>2.5379999999999998</v>
      </c>
      <c r="I174" s="207"/>
      <c r="J174" s="13"/>
      <c r="K174" s="13"/>
      <c r="L174" s="202"/>
      <c r="M174" s="208"/>
      <c r="N174" s="209"/>
      <c r="O174" s="209"/>
      <c r="P174" s="209"/>
      <c r="Q174" s="209"/>
      <c r="R174" s="209"/>
      <c r="S174" s="209"/>
      <c r="T174" s="21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4" t="s">
        <v>131</v>
      </c>
      <c r="AU174" s="204" t="s">
        <v>83</v>
      </c>
      <c r="AV174" s="13" t="s">
        <v>83</v>
      </c>
      <c r="AW174" s="13" t="s">
        <v>3</v>
      </c>
      <c r="AX174" s="13" t="s">
        <v>81</v>
      </c>
      <c r="AY174" s="204" t="s">
        <v>119</v>
      </c>
    </row>
    <row r="175" s="2" customFormat="1" ht="16.5" customHeight="1">
      <c r="A175" s="36"/>
      <c r="B175" s="187"/>
      <c r="C175" s="219" t="s">
        <v>267</v>
      </c>
      <c r="D175" s="219" t="s">
        <v>197</v>
      </c>
      <c r="E175" s="220" t="s">
        <v>471</v>
      </c>
      <c r="F175" s="221" t="s">
        <v>472</v>
      </c>
      <c r="G175" s="222" t="s">
        <v>237</v>
      </c>
      <c r="H175" s="223">
        <v>1</v>
      </c>
      <c r="I175" s="224"/>
      <c r="J175" s="225">
        <f>ROUND(I175*H175,2)</f>
        <v>0</v>
      </c>
      <c r="K175" s="226"/>
      <c r="L175" s="227"/>
      <c r="M175" s="228" t="s">
        <v>1</v>
      </c>
      <c r="N175" s="229" t="s">
        <v>38</v>
      </c>
      <c r="O175" s="75"/>
      <c r="P175" s="198">
        <f>O175*H175</f>
        <v>0</v>
      </c>
      <c r="Q175" s="198">
        <v>0.0023</v>
      </c>
      <c r="R175" s="198">
        <f>Q175*H175</f>
        <v>0.0023</v>
      </c>
      <c r="S175" s="198">
        <v>0</v>
      </c>
      <c r="T175" s="19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0" t="s">
        <v>160</v>
      </c>
      <c r="AT175" s="200" t="s">
        <v>197</v>
      </c>
      <c r="AU175" s="200" t="s">
        <v>83</v>
      </c>
      <c r="AY175" s="17" t="s">
        <v>119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81</v>
      </c>
      <c r="BK175" s="201">
        <f>ROUND(I175*H175,2)</f>
        <v>0</v>
      </c>
      <c r="BL175" s="17" t="s">
        <v>125</v>
      </c>
      <c r="BM175" s="200" t="s">
        <v>473</v>
      </c>
    </row>
    <row r="176" s="2" customFormat="1" ht="21.75" customHeight="1">
      <c r="A176" s="36"/>
      <c r="B176" s="187"/>
      <c r="C176" s="188" t="s">
        <v>272</v>
      </c>
      <c r="D176" s="188" t="s">
        <v>121</v>
      </c>
      <c r="E176" s="189" t="s">
        <v>474</v>
      </c>
      <c r="F176" s="190" t="s">
        <v>475</v>
      </c>
      <c r="G176" s="191" t="s">
        <v>124</v>
      </c>
      <c r="H176" s="192">
        <v>94</v>
      </c>
      <c r="I176" s="193"/>
      <c r="J176" s="194">
        <f>ROUND(I176*H176,2)</f>
        <v>0</v>
      </c>
      <c r="K176" s="195"/>
      <c r="L176" s="37"/>
      <c r="M176" s="196" t="s">
        <v>1</v>
      </c>
      <c r="N176" s="197" t="s">
        <v>38</v>
      </c>
      <c r="O176" s="75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0" t="s">
        <v>125</v>
      </c>
      <c r="AT176" s="200" t="s">
        <v>121</v>
      </c>
      <c r="AU176" s="200" t="s">
        <v>83</v>
      </c>
      <c r="AY176" s="17" t="s">
        <v>119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81</v>
      </c>
      <c r="BK176" s="201">
        <f>ROUND(I176*H176,2)</f>
        <v>0</v>
      </c>
      <c r="BL176" s="17" t="s">
        <v>125</v>
      </c>
      <c r="BM176" s="200" t="s">
        <v>476</v>
      </c>
    </row>
    <row r="177" s="2" customFormat="1" ht="16.5" customHeight="1">
      <c r="A177" s="36"/>
      <c r="B177" s="187"/>
      <c r="C177" s="219" t="s">
        <v>276</v>
      </c>
      <c r="D177" s="219" t="s">
        <v>197</v>
      </c>
      <c r="E177" s="220" t="s">
        <v>477</v>
      </c>
      <c r="F177" s="221" t="s">
        <v>478</v>
      </c>
      <c r="G177" s="222" t="s">
        <v>124</v>
      </c>
      <c r="H177" s="223">
        <v>95.409999999999997</v>
      </c>
      <c r="I177" s="224"/>
      <c r="J177" s="225">
        <f>ROUND(I177*H177,2)</f>
        <v>0</v>
      </c>
      <c r="K177" s="226"/>
      <c r="L177" s="227"/>
      <c r="M177" s="228" t="s">
        <v>1</v>
      </c>
      <c r="N177" s="229" t="s">
        <v>38</v>
      </c>
      <c r="O177" s="75"/>
      <c r="P177" s="198">
        <f>O177*H177</f>
        <v>0</v>
      </c>
      <c r="Q177" s="198">
        <v>0.0031800000000000001</v>
      </c>
      <c r="R177" s="198">
        <f>Q177*H177</f>
        <v>0.3034038</v>
      </c>
      <c r="S177" s="198">
        <v>0</v>
      </c>
      <c r="T177" s="19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0" t="s">
        <v>160</v>
      </c>
      <c r="AT177" s="200" t="s">
        <v>197</v>
      </c>
      <c r="AU177" s="200" t="s">
        <v>83</v>
      </c>
      <c r="AY177" s="17" t="s">
        <v>119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81</v>
      </c>
      <c r="BK177" s="201">
        <f>ROUND(I177*H177,2)</f>
        <v>0</v>
      </c>
      <c r="BL177" s="17" t="s">
        <v>125</v>
      </c>
      <c r="BM177" s="200" t="s">
        <v>479</v>
      </c>
    </row>
    <row r="178" s="13" customFormat="1">
      <c r="A178" s="13"/>
      <c r="B178" s="202"/>
      <c r="C178" s="13"/>
      <c r="D178" s="203" t="s">
        <v>131</v>
      </c>
      <c r="E178" s="204" t="s">
        <v>1</v>
      </c>
      <c r="F178" s="205" t="s">
        <v>480</v>
      </c>
      <c r="G178" s="13"/>
      <c r="H178" s="206">
        <v>94</v>
      </c>
      <c r="I178" s="207"/>
      <c r="J178" s="13"/>
      <c r="K178" s="13"/>
      <c r="L178" s="202"/>
      <c r="M178" s="208"/>
      <c r="N178" s="209"/>
      <c r="O178" s="209"/>
      <c r="P178" s="209"/>
      <c r="Q178" s="209"/>
      <c r="R178" s="209"/>
      <c r="S178" s="209"/>
      <c r="T178" s="21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4" t="s">
        <v>131</v>
      </c>
      <c r="AU178" s="204" t="s">
        <v>83</v>
      </c>
      <c r="AV178" s="13" t="s">
        <v>83</v>
      </c>
      <c r="AW178" s="13" t="s">
        <v>30</v>
      </c>
      <c r="AX178" s="13" t="s">
        <v>81</v>
      </c>
      <c r="AY178" s="204" t="s">
        <v>119</v>
      </c>
    </row>
    <row r="179" s="13" customFormat="1">
      <c r="A179" s="13"/>
      <c r="B179" s="202"/>
      <c r="C179" s="13"/>
      <c r="D179" s="203" t="s">
        <v>131</v>
      </c>
      <c r="E179" s="13"/>
      <c r="F179" s="205" t="s">
        <v>481</v>
      </c>
      <c r="G179" s="13"/>
      <c r="H179" s="206">
        <v>95.409999999999997</v>
      </c>
      <c r="I179" s="207"/>
      <c r="J179" s="13"/>
      <c r="K179" s="13"/>
      <c r="L179" s="202"/>
      <c r="M179" s="208"/>
      <c r="N179" s="209"/>
      <c r="O179" s="209"/>
      <c r="P179" s="209"/>
      <c r="Q179" s="209"/>
      <c r="R179" s="209"/>
      <c r="S179" s="209"/>
      <c r="T179" s="21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4" t="s">
        <v>131</v>
      </c>
      <c r="AU179" s="204" t="s">
        <v>83</v>
      </c>
      <c r="AV179" s="13" t="s">
        <v>83</v>
      </c>
      <c r="AW179" s="13" t="s">
        <v>3</v>
      </c>
      <c r="AX179" s="13" t="s">
        <v>81</v>
      </c>
      <c r="AY179" s="204" t="s">
        <v>119</v>
      </c>
    </row>
    <row r="180" s="2" customFormat="1" ht="21.75" customHeight="1">
      <c r="A180" s="36"/>
      <c r="B180" s="187"/>
      <c r="C180" s="188" t="s">
        <v>282</v>
      </c>
      <c r="D180" s="188" t="s">
        <v>121</v>
      </c>
      <c r="E180" s="189" t="s">
        <v>482</v>
      </c>
      <c r="F180" s="190" t="s">
        <v>483</v>
      </c>
      <c r="G180" s="191" t="s">
        <v>237</v>
      </c>
      <c r="H180" s="192">
        <v>35</v>
      </c>
      <c r="I180" s="193"/>
      <c r="J180" s="194">
        <f>ROUND(I180*H180,2)</f>
        <v>0</v>
      </c>
      <c r="K180" s="195"/>
      <c r="L180" s="37"/>
      <c r="M180" s="196" t="s">
        <v>1</v>
      </c>
      <c r="N180" s="197" t="s">
        <v>38</v>
      </c>
      <c r="O180" s="75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0" t="s">
        <v>125</v>
      </c>
      <c r="AT180" s="200" t="s">
        <v>121</v>
      </c>
      <c r="AU180" s="200" t="s">
        <v>83</v>
      </c>
      <c r="AY180" s="17" t="s">
        <v>119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81</v>
      </c>
      <c r="BK180" s="201">
        <f>ROUND(I180*H180,2)</f>
        <v>0</v>
      </c>
      <c r="BL180" s="17" t="s">
        <v>125</v>
      </c>
      <c r="BM180" s="200" t="s">
        <v>484</v>
      </c>
    </row>
    <row r="181" s="2" customFormat="1" ht="16.5" customHeight="1">
      <c r="A181" s="36"/>
      <c r="B181" s="187"/>
      <c r="C181" s="219" t="s">
        <v>286</v>
      </c>
      <c r="D181" s="219" t="s">
        <v>197</v>
      </c>
      <c r="E181" s="220" t="s">
        <v>485</v>
      </c>
      <c r="F181" s="221" t="s">
        <v>486</v>
      </c>
      <c r="G181" s="222" t="s">
        <v>237</v>
      </c>
      <c r="H181" s="223">
        <v>21</v>
      </c>
      <c r="I181" s="224"/>
      <c r="J181" s="225">
        <f>ROUND(I181*H181,2)</f>
        <v>0</v>
      </c>
      <c r="K181" s="226"/>
      <c r="L181" s="227"/>
      <c r="M181" s="228" t="s">
        <v>1</v>
      </c>
      <c r="N181" s="229" t="s">
        <v>38</v>
      </c>
      <c r="O181" s="75"/>
      <c r="P181" s="198">
        <f>O181*H181</f>
        <v>0</v>
      </c>
      <c r="Q181" s="198">
        <v>0.00072000000000000005</v>
      </c>
      <c r="R181" s="198">
        <f>Q181*H181</f>
        <v>0.015120000000000002</v>
      </c>
      <c r="S181" s="198">
        <v>0</v>
      </c>
      <c r="T181" s="19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0" t="s">
        <v>160</v>
      </c>
      <c r="AT181" s="200" t="s">
        <v>197</v>
      </c>
      <c r="AU181" s="200" t="s">
        <v>83</v>
      </c>
      <c r="AY181" s="17" t="s">
        <v>119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7" t="s">
        <v>81</v>
      </c>
      <c r="BK181" s="201">
        <f>ROUND(I181*H181,2)</f>
        <v>0</v>
      </c>
      <c r="BL181" s="17" t="s">
        <v>125</v>
      </c>
      <c r="BM181" s="200" t="s">
        <v>487</v>
      </c>
    </row>
    <row r="182" s="2" customFormat="1" ht="16.5" customHeight="1">
      <c r="A182" s="36"/>
      <c r="B182" s="187"/>
      <c r="C182" s="219" t="s">
        <v>290</v>
      </c>
      <c r="D182" s="219" t="s">
        <v>197</v>
      </c>
      <c r="E182" s="220" t="s">
        <v>488</v>
      </c>
      <c r="F182" s="221" t="s">
        <v>489</v>
      </c>
      <c r="G182" s="222" t="s">
        <v>237</v>
      </c>
      <c r="H182" s="223">
        <v>7</v>
      </c>
      <c r="I182" s="224"/>
      <c r="J182" s="225">
        <f>ROUND(I182*H182,2)</f>
        <v>0</v>
      </c>
      <c r="K182" s="226"/>
      <c r="L182" s="227"/>
      <c r="M182" s="228" t="s">
        <v>1</v>
      </c>
      <c r="N182" s="229" t="s">
        <v>38</v>
      </c>
      <c r="O182" s="75"/>
      <c r="P182" s="198">
        <f>O182*H182</f>
        <v>0</v>
      </c>
      <c r="Q182" s="198">
        <v>0.00072000000000000005</v>
      </c>
      <c r="R182" s="198">
        <f>Q182*H182</f>
        <v>0.0050400000000000002</v>
      </c>
      <c r="S182" s="198">
        <v>0</v>
      </c>
      <c r="T182" s="19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0" t="s">
        <v>160</v>
      </c>
      <c r="AT182" s="200" t="s">
        <v>197</v>
      </c>
      <c r="AU182" s="200" t="s">
        <v>83</v>
      </c>
      <c r="AY182" s="17" t="s">
        <v>119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81</v>
      </c>
      <c r="BK182" s="201">
        <f>ROUND(I182*H182,2)</f>
        <v>0</v>
      </c>
      <c r="BL182" s="17" t="s">
        <v>125</v>
      </c>
      <c r="BM182" s="200" t="s">
        <v>490</v>
      </c>
    </row>
    <row r="183" s="2" customFormat="1" ht="16.5" customHeight="1">
      <c r="A183" s="36"/>
      <c r="B183" s="187"/>
      <c r="C183" s="219" t="s">
        <v>295</v>
      </c>
      <c r="D183" s="219" t="s">
        <v>197</v>
      </c>
      <c r="E183" s="220" t="s">
        <v>491</v>
      </c>
      <c r="F183" s="221" t="s">
        <v>492</v>
      </c>
      <c r="G183" s="222" t="s">
        <v>346</v>
      </c>
      <c r="H183" s="223">
        <v>7</v>
      </c>
      <c r="I183" s="224"/>
      <c r="J183" s="225">
        <f>ROUND(I183*H183,2)</f>
        <v>0</v>
      </c>
      <c r="K183" s="226"/>
      <c r="L183" s="227"/>
      <c r="M183" s="228" t="s">
        <v>1</v>
      </c>
      <c r="N183" s="229" t="s">
        <v>38</v>
      </c>
      <c r="O183" s="75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0" t="s">
        <v>160</v>
      </c>
      <c r="AT183" s="200" t="s">
        <v>197</v>
      </c>
      <c r="AU183" s="200" t="s">
        <v>83</v>
      </c>
      <c r="AY183" s="17" t="s">
        <v>119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81</v>
      </c>
      <c r="BK183" s="201">
        <f>ROUND(I183*H183,2)</f>
        <v>0</v>
      </c>
      <c r="BL183" s="17" t="s">
        <v>125</v>
      </c>
      <c r="BM183" s="200" t="s">
        <v>493</v>
      </c>
    </row>
    <row r="184" s="2" customFormat="1" ht="21.75" customHeight="1">
      <c r="A184" s="36"/>
      <c r="B184" s="187"/>
      <c r="C184" s="188" t="s">
        <v>299</v>
      </c>
      <c r="D184" s="188" t="s">
        <v>121</v>
      </c>
      <c r="E184" s="189" t="s">
        <v>494</v>
      </c>
      <c r="F184" s="190" t="s">
        <v>495</v>
      </c>
      <c r="G184" s="191" t="s">
        <v>237</v>
      </c>
      <c r="H184" s="192">
        <v>4</v>
      </c>
      <c r="I184" s="193"/>
      <c r="J184" s="194">
        <f>ROUND(I184*H184,2)</f>
        <v>0</v>
      </c>
      <c r="K184" s="195"/>
      <c r="L184" s="37"/>
      <c r="M184" s="196" t="s">
        <v>1</v>
      </c>
      <c r="N184" s="197" t="s">
        <v>38</v>
      </c>
      <c r="O184" s="75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0" t="s">
        <v>125</v>
      </c>
      <c r="AT184" s="200" t="s">
        <v>121</v>
      </c>
      <c r="AU184" s="200" t="s">
        <v>83</v>
      </c>
      <c r="AY184" s="17" t="s">
        <v>119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81</v>
      </c>
      <c r="BK184" s="201">
        <f>ROUND(I184*H184,2)</f>
        <v>0</v>
      </c>
      <c r="BL184" s="17" t="s">
        <v>125</v>
      </c>
      <c r="BM184" s="200" t="s">
        <v>496</v>
      </c>
    </row>
    <row r="185" s="2" customFormat="1" ht="16.5" customHeight="1">
      <c r="A185" s="36"/>
      <c r="B185" s="187"/>
      <c r="C185" s="219" t="s">
        <v>303</v>
      </c>
      <c r="D185" s="219" t="s">
        <v>197</v>
      </c>
      <c r="E185" s="220" t="s">
        <v>497</v>
      </c>
      <c r="F185" s="221" t="s">
        <v>498</v>
      </c>
      <c r="G185" s="222" t="s">
        <v>237</v>
      </c>
      <c r="H185" s="223">
        <v>2</v>
      </c>
      <c r="I185" s="224"/>
      <c r="J185" s="225">
        <f>ROUND(I185*H185,2)</f>
        <v>0</v>
      </c>
      <c r="K185" s="226"/>
      <c r="L185" s="227"/>
      <c r="M185" s="228" t="s">
        <v>1</v>
      </c>
      <c r="N185" s="229" t="s">
        <v>38</v>
      </c>
      <c r="O185" s="75"/>
      <c r="P185" s="198">
        <f>O185*H185</f>
        <v>0</v>
      </c>
      <c r="Q185" s="198">
        <v>0.0012099999999999999</v>
      </c>
      <c r="R185" s="198">
        <f>Q185*H185</f>
        <v>0.0024199999999999998</v>
      </c>
      <c r="S185" s="198">
        <v>0</v>
      </c>
      <c r="T185" s="19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0" t="s">
        <v>160</v>
      </c>
      <c r="AT185" s="200" t="s">
        <v>197</v>
      </c>
      <c r="AU185" s="200" t="s">
        <v>83</v>
      </c>
      <c r="AY185" s="17" t="s">
        <v>119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7" t="s">
        <v>81</v>
      </c>
      <c r="BK185" s="201">
        <f>ROUND(I185*H185,2)</f>
        <v>0</v>
      </c>
      <c r="BL185" s="17" t="s">
        <v>125</v>
      </c>
      <c r="BM185" s="200" t="s">
        <v>499</v>
      </c>
    </row>
    <row r="186" s="2" customFormat="1" ht="16.5" customHeight="1">
      <c r="A186" s="36"/>
      <c r="B186" s="187"/>
      <c r="C186" s="219" t="s">
        <v>307</v>
      </c>
      <c r="D186" s="219" t="s">
        <v>197</v>
      </c>
      <c r="E186" s="220" t="s">
        <v>500</v>
      </c>
      <c r="F186" s="221" t="s">
        <v>501</v>
      </c>
      <c r="G186" s="222" t="s">
        <v>237</v>
      </c>
      <c r="H186" s="223">
        <v>2</v>
      </c>
      <c r="I186" s="224"/>
      <c r="J186" s="225">
        <f>ROUND(I186*H186,2)</f>
        <v>0</v>
      </c>
      <c r="K186" s="226"/>
      <c r="L186" s="227"/>
      <c r="M186" s="228" t="s">
        <v>1</v>
      </c>
      <c r="N186" s="229" t="s">
        <v>38</v>
      </c>
      <c r="O186" s="75"/>
      <c r="P186" s="198">
        <f>O186*H186</f>
        <v>0</v>
      </c>
      <c r="Q186" s="198">
        <v>0.0012099999999999999</v>
      </c>
      <c r="R186" s="198">
        <f>Q186*H186</f>
        <v>0.0024199999999999998</v>
      </c>
      <c r="S186" s="198">
        <v>0</v>
      </c>
      <c r="T186" s="19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0" t="s">
        <v>160</v>
      </c>
      <c r="AT186" s="200" t="s">
        <v>197</v>
      </c>
      <c r="AU186" s="200" t="s">
        <v>83</v>
      </c>
      <c r="AY186" s="17" t="s">
        <v>119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7" t="s">
        <v>81</v>
      </c>
      <c r="BK186" s="201">
        <f>ROUND(I186*H186,2)</f>
        <v>0</v>
      </c>
      <c r="BL186" s="17" t="s">
        <v>125</v>
      </c>
      <c r="BM186" s="200" t="s">
        <v>502</v>
      </c>
    </row>
    <row r="187" s="2" customFormat="1" ht="21.75" customHeight="1">
      <c r="A187" s="36"/>
      <c r="B187" s="187"/>
      <c r="C187" s="188" t="s">
        <v>311</v>
      </c>
      <c r="D187" s="188" t="s">
        <v>121</v>
      </c>
      <c r="E187" s="189" t="s">
        <v>503</v>
      </c>
      <c r="F187" s="190" t="s">
        <v>504</v>
      </c>
      <c r="G187" s="191" t="s">
        <v>237</v>
      </c>
      <c r="H187" s="192">
        <v>2</v>
      </c>
      <c r="I187" s="193"/>
      <c r="J187" s="194">
        <f>ROUND(I187*H187,2)</f>
        <v>0</v>
      </c>
      <c r="K187" s="195"/>
      <c r="L187" s="37"/>
      <c r="M187" s="196" t="s">
        <v>1</v>
      </c>
      <c r="N187" s="197" t="s">
        <v>38</v>
      </c>
      <c r="O187" s="75"/>
      <c r="P187" s="198">
        <f>O187*H187</f>
        <v>0</v>
      </c>
      <c r="Q187" s="198">
        <v>2.0000000000000002E-05</v>
      </c>
      <c r="R187" s="198">
        <f>Q187*H187</f>
        <v>4.0000000000000003E-05</v>
      </c>
      <c r="S187" s="198">
        <v>0</v>
      </c>
      <c r="T187" s="19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0" t="s">
        <v>125</v>
      </c>
      <c r="AT187" s="200" t="s">
        <v>121</v>
      </c>
      <c r="AU187" s="200" t="s">
        <v>83</v>
      </c>
      <c r="AY187" s="17" t="s">
        <v>119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81</v>
      </c>
      <c r="BK187" s="201">
        <f>ROUND(I187*H187,2)</f>
        <v>0</v>
      </c>
      <c r="BL187" s="17" t="s">
        <v>125</v>
      </c>
      <c r="BM187" s="200" t="s">
        <v>505</v>
      </c>
    </row>
    <row r="188" s="2" customFormat="1" ht="16.5" customHeight="1">
      <c r="A188" s="36"/>
      <c r="B188" s="187"/>
      <c r="C188" s="219" t="s">
        <v>315</v>
      </c>
      <c r="D188" s="219" t="s">
        <v>197</v>
      </c>
      <c r="E188" s="220" t="s">
        <v>506</v>
      </c>
      <c r="F188" s="221" t="s">
        <v>507</v>
      </c>
      <c r="G188" s="222" t="s">
        <v>237</v>
      </c>
      <c r="H188" s="223">
        <v>2</v>
      </c>
      <c r="I188" s="224"/>
      <c r="J188" s="225">
        <f>ROUND(I188*H188,2)</f>
        <v>0</v>
      </c>
      <c r="K188" s="226"/>
      <c r="L188" s="227"/>
      <c r="M188" s="228" t="s">
        <v>1</v>
      </c>
      <c r="N188" s="229" t="s">
        <v>38</v>
      </c>
      <c r="O188" s="75"/>
      <c r="P188" s="198">
        <f>O188*H188</f>
        <v>0</v>
      </c>
      <c r="Q188" s="198">
        <v>0.0024399999999999999</v>
      </c>
      <c r="R188" s="198">
        <f>Q188*H188</f>
        <v>0.0048799999999999998</v>
      </c>
      <c r="S188" s="198">
        <v>0</v>
      </c>
      <c r="T188" s="19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0" t="s">
        <v>160</v>
      </c>
      <c r="AT188" s="200" t="s">
        <v>197</v>
      </c>
      <c r="AU188" s="200" t="s">
        <v>83</v>
      </c>
      <c r="AY188" s="17" t="s">
        <v>119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81</v>
      </c>
      <c r="BK188" s="201">
        <f>ROUND(I188*H188,2)</f>
        <v>0</v>
      </c>
      <c r="BL188" s="17" t="s">
        <v>125</v>
      </c>
      <c r="BM188" s="200" t="s">
        <v>508</v>
      </c>
    </row>
    <row r="189" s="2" customFormat="1" ht="16.5" customHeight="1">
      <c r="A189" s="36"/>
      <c r="B189" s="187"/>
      <c r="C189" s="219" t="s">
        <v>319</v>
      </c>
      <c r="D189" s="219" t="s">
        <v>197</v>
      </c>
      <c r="E189" s="220" t="s">
        <v>509</v>
      </c>
      <c r="F189" s="221" t="s">
        <v>510</v>
      </c>
      <c r="G189" s="222" t="s">
        <v>237</v>
      </c>
      <c r="H189" s="223">
        <v>3</v>
      </c>
      <c r="I189" s="224"/>
      <c r="J189" s="225">
        <f>ROUND(I189*H189,2)</f>
        <v>0</v>
      </c>
      <c r="K189" s="226"/>
      <c r="L189" s="227"/>
      <c r="M189" s="228" t="s">
        <v>1</v>
      </c>
      <c r="N189" s="229" t="s">
        <v>38</v>
      </c>
      <c r="O189" s="75"/>
      <c r="P189" s="198">
        <f>O189*H189</f>
        <v>0</v>
      </c>
      <c r="Q189" s="198">
        <v>0.0035000000000000001</v>
      </c>
      <c r="R189" s="198">
        <f>Q189*H189</f>
        <v>0.010500000000000001</v>
      </c>
      <c r="S189" s="198">
        <v>0</v>
      </c>
      <c r="T189" s="19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0" t="s">
        <v>160</v>
      </c>
      <c r="AT189" s="200" t="s">
        <v>197</v>
      </c>
      <c r="AU189" s="200" t="s">
        <v>83</v>
      </c>
      <c r="AY189" s="17" t="s">
        <v>119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7" t="s">
        <v>81</v>
      </c>
      <c r="BK189" s="201">
        <f>ROUND(I189*H189,2)</f>
        <v>0</v>
      </c>
      <c r="BL189" s="17" t="s">
        <v>125</v>
      </c>
      <c r="BM189" s="200" t="s">
        <v>511</v>
      </c>
    </row>
    <row r="190" s="2" customFormat="1" ht="21.75" customHeight="1">
      <c r="A190" s="36"/>
      <c r="B190" s="187"/>
      <c r="C190" s="188" t="s">
        <v>323</v>
      </c>
      <c r="D190" s="188" t="s">
        <v>121</v>
      </c>
      <c r="E190" s="189" t="s">
        <v>512</v>
      </c>
      <c r="F190" s="190" t="s">
        <v>513</v>
      </c>
      <c r="G190" s="191" t="s">
        <v>237</v>
      </c>
      <c r="H190" s="192">
        <v>1</v>
      </c>
      <c r="I190" s="193"/>
      <c r="J190" s="194">
        <f>ROUND(I190*H190,2)</f>
        <v>0</v>
      </c>
      <c r="K190" s="195"/>
      <c r="L190" s="37"/>
      <c r="M190" s="196" t="s">
        <v>1</v>
      </c>
      <c r="N190" s="197" t="s">
        <v>38</v>
      </c>
      <c r="O190" s="75"/>
      <c r="P190" s="198">
        <f>O190*H190</f>
        <v>0</v>
      </c>
      <c r="Q190" s="198">
        <v>2.0000000000000002E-05</v>
      </c>
      <c r="R190" s="198">
        <f>Q190*H190</f>
        <v>2.0000000000000002E-05</v>
      </c>
      <c r="S190" s="198">
        <v>0</v>
      </c>
      <c r="T190" s="19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0" t="s">
        <v>125</v>
      </c>
      <c r="AT190" s="200" t="s">
        <v>121</v>
      </c>
      <c r="AU190" s="200" t="s">
        <v>83</v>
      </c>
      <c r="AY190" s="17" t="s">
        <v>119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81</v>
      </c>
      <c r="BK190" s="201">
        <f>ROUND(I190*H190,2)</f>
        <v>0</v>
      </c>
      <c r="BL190" s="17" t="s">
        <v>125</v>
      </c>
      <c r="BM190" s="200" t="s">
        <v>514</v>
      </c>
    </row>
    <row r="191" s="2" customFormat="1" ht="16.5" customHeight="1">
      <c r="A191" s="36"/>
      <c r="B191" s="187"/>
      <c r="C191" s="219" t="s">
        <v>327</v>
      </c>
      <c r="D191" s="219" t="s">
        <v>197</v>
      </c>
      <c r="E191" s="220" t="s">
        <v>515</v>
      </c>
      <c r="F191" s="221" t="s">
        <v>516</v>
      </c>
      <c r="G191" s="222" t="s">
        <v>237</v>
      </c>
      <c r="H191" s="223">
        <v>1</v>
      </c>
      <c r="I191" s="224"/>
      <c r="J191" s="225">
        <f>ROUND(I191*H191,2)</f>
        <v>0</v>
      </c>
      <c r="K191" s="226"/>
      <c r="L191" s="227"/>
      <c r="M191" s="228" t="s">
        <v>1</v>
      </c>
      <c r="N191" s="229" t="s">
        <v>38</v>
      </c>
      <c r="O191" s="75"/>
      <c r="P191" s="198">
        <f>O191*H191</f>
        <v>0</v>
      </c>
      <c r="Q191" s="198">
        <v>0.0054200000000000003</v>
      </c>
      <c r="R191" s="198">
        <f>Q191*H191</f>
        <v>0.0054200000000000003</v>
      </c>
      <c r="S191" s="198">
        <v>0</v>
      </c>
      <c r="T191" s="19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0" t="s">
        <v>160</v>
      </c>
      <c r="AT191" s="200" t="s">
        <v>197</v>
      </c>
      <c r="AU191" s="200" t="s">
        <v>83</v>
      </c>
      <c r="AY191" s="17" t="s">
        <v>119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7" t="s">
        <v>81</v>
      </c>
      <c r="BK191" s="201">
        <f>ROUND(I191*H191,2)</f>
        <v>0</v>
      </c>
      <c r="BL191" s="17" t="s">
        <v>125</v>
      </c>
      <c r="BM191" s="200" t="s">
        <v>517</v>
      </c>
    </row>
    <row r="192" s="2" customFormat="1" ht="16.5" customHeight="1">
      <c r="A192" s="36"/>
      <c r="B192" s="187"/>
      <c r="C192" s="188" t="s">
        <v>331</v>
      </c>
      <c r="D192" s="188" t="s">
        <v>121</v>
      </c>
      <c r="E192" s="189" t="s">
        <v>518</v>
      </c>
      <c r="F192" s="190" t="s">
        <v>519</v>
      </c>
      <c r="G192" s="191" t="s">
        <v>237</v>
      </c>
      <c r="H192" s="192">
        <v>7</v>
      </c>
      <c r="I192" s="193"/>
      <c r="J192" s="194">
        <f>ROUND(I192*H192,2)</f>
        <v>0</v>
      </c>
      <c r="K192" s="195"/>
      <c r="L192" s="37"/>
      <c r="M192" s="196" t="s">
        <v>1</v>
      </c>
      <c r="N192" s="197" t="s">
        <v>38</v>
      </c>
      <c r="O192" s="75"/>
      <c r="P192" s="198">
        <f>O192*H192</f>
        <v>0</v>
      </c>
      <c r="Q192" s="198">
        <v>0.00165</v>
      </c>
      <c r="R192" s="198">
        <f>Q192*H192</f>
        <v>0.01155</v>
      </c>
      <c r="S192" s="198">
        <v>0</v>
      </c>
      <c r="T192" s="19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0" t="s">
        <v>125</v>
      </c>
      <c r="AT192" s="200" t="s">
        <v>121</v>
      </c>
      <c r="AU192" s="200" t="s">
        <v>83</v>
      </c>
      <c r="AY192" s="17" t="s">
        <v>119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81</v>
      </c>
      <c r="BK192" s="201">
        <f>ROUND(I192*H192,2)</f>
        <v>0</v>
      </c>
      <c r="BL192" s="17" t="s">
        <v>125</v>
      </c>
      <c r="BM192" s="200" t="s">
        <v>520</v>
      </c>
    </row>
    <row r="193" s="2" customFormat="1" ht="21.75" customHeight="1">
      <c r="A193" s="36"/>
      <c r="B193" s="187"/>
      <c r="C193" s="219" t="s">
        <v>335</v>
      </c>
      <c r="D193" s="219" t="s">
        <v>197</v>
      </c>
      <c r="E193" s="220" t="s">
        <v>521</v>
      </c>
      <c r="F193" s="221" t="s">
        <v>522</v>
      </c>
      <c r="G193" s="222" t="s">
        <v>237</v>
      </c>
      <c r="H193" s="223">
        <v>7</v>
      </c>
      <c r="I193" s="224"/>
      <c r="J193" s="225">
        <f>ROUND(I193*H193,2)</f>
        <v>0</v>
      </c>
      <c r="K193" s="226"/>
      <c r="L193" s="227"/>
      <c r="M193" s="228" t="s">
        <v>1</v>
      </c>
      <c r="N193" s="229" t="s">
        <v>38</v>
      </c>
      <c r="O193" s="75"/>
      <c r="P193" s="198">
        <f>O193*H193</f>
        <v>0</v>
      </c>
      <c r="Q193" s="198">
        <v>0.023</v>
      </c>
      <c r="R193" s="198">
        <f>Q193*H193</f>
        <v>0.161</v>
      </c>
      <c r="S193" s="198">
        <v>0</v>
      </c>
      <c r="T193" s="19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0" t="s">
        <v>160</v>
      </c>
      <c r="AT193" s="200" t="s">
        <v>197</v>
      </c>
      <c r="AU193" s="200" t="s">
        <v>83</v>
      </c>
      <c r="AY193" s="17" t="s">
        <v>119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7" t="s">
        <v>81</v>
      </c>
      <c r="BK193" s="201">
        <f>ROUND(I193*H193,2)</f>
        <v>0</v>
      </c>
      <c r="BL193" s="17" t="s">
        <v>125</v>
      </c>
      <c r="BM193" s="200" t="s">
        <v>523</v>
      </c>
    </row>
    <row r="194" s="2" customFormat="1" ht="21.75" customHeight="1">
      <c r="A194" s="36"/>
      <c r="B194" s="187"/>
      <c r="C194" s="219" t="s">
        <v>339</v>
      </c>
      <c r="D194" s="219" t="s">
        <v>197</v>
      </c>
      <c r="E194" s="220" t="s">
        <v>524</v>
      </c>
      <c r="F194" s="221" t="s">
        <v>525</v>
      </c>
      <c r="G194" s="222" t="s">
        <v>237</v>
      </c>
      <c r="H194" s="223">
        <v>7</v>
      </c>
      <c r="I194" s="224"/>
      <c r="J194" s="225">
        <f>ROUND(I194*H194,2)</f>
        <v>0</v>
      </c>
      <c r="K194" s="226"/>
      <c r="L194" s="227"/>
      <c r="M194" s="228" t="s">
        <v>1</v>
      </c>
      <c r="N194" s="229" t="s">
        <v>38</v>
      </c>
      <c r="O194" s="75"/>
      <c r="P194" s="198">
        <f>O194*H194</f>
        <v>0</v>
      </c>
      <c r="Q194" s="198">
        <v>0.0040000000000000001</v>
      </c>
      <c r="R194" s="198">
        <f>Q194*H194</f>
        <v>0.028000000000000001</v>
      </c>
      <c r="S194" s="198">
        <v>0</v>
      </c>
      <c r="T194" s="19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0" t="s">
        <v>160</v>
      </c>
      <c r="AT194" s="200" t="s">
        <v>197</v>
      </c>
      <c r="AU194" s="200" t="s">
        <v>83</v>
      </c>
      <c r="AY194" s="17" t="s">
        <v>119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81</v>
      </c>
      <c r="BK194" s="201">
        <f>ROUND(I194*H194,2)</f>
        <v>0</v>
      </c>
      <c r="BL194" s="17" t="s">
        <v>125</v>
      </c>
      <c r="BM194" s="200" t="s">
        <v>526</v>
      </c>
    </row>
    <row r="195" s="2" customFormat="1" ht="21.75" customHeight="1">
      <c r="A195" s="36"/>
      <c r="B195" s="187"/>
      <c r="C195" s="188" t="s">
        <v>343</v>
      </c>
      <c r="D195" s="188" t="s">
        <v>121</v>
      </c>
      <c r="E195" s="189" t="s">
        <v>527</v>
      </c>
      <c r="F195" s="190" t="s">
        <v>528</v>
      </c>
      <c r="G195" s="191" t="s">
        <v>237</v>
      </c>
      <c r="H195" s="192">
        <v>3</v>
      </c>
      <c r="I195" s="193"/>
      <c r="J195" s="194">
        <f>ROUND(I195*H195,2)</f>
        <v>0</v>
      </c>
      <c r="K195" s="195"/>
      <c r="L195" s="37"/>
      <c r="M195" s="196" t="s">
        <v>1</v>
      </c>
      <c r="N195" s="197" t="s">
        <v>38</v>
      </c>
      <c r="O195" s="75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0" t="s">
        <v>125</v>
      </c>
      <c r="AT195" s="200" t="s">
        <v>121</v>
      </c>
      <c r="AU195" s="200" t="s">
        <v>83</v>
      </c>
      <c r="AY195" s="17" t="s">
        <v>119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81</v>
      </c>
      <c r="BK195" s="201">
        <f>ROUND(I195*H195,2)</f>
        <v>0</v>
      </c>
      <c r="BL195" s="17" t="s">
        <v>125</v>
      </c>
      <c r="BM195" s="200" t="s">
        <v>529</v>
      </c>
    </row>
    <row r="196" s="2" customFormat="1" ht="21.75" customHeight="1">
      <c r="A196" s="36"/>
      <c r="B196" s="187"/>
      <c r="C196" s="219" t="s">
        <v>348</v>
      </c>
      <c r="D196" s="219" t="s">
        <v>197</v>
      </c>
      <c r="E196" s="220" t="s">
        <v>530</v>
      </c>
      <c r="F196" s="221" t="s">
        <v>531</v>
      </c>
      <c r="G196" s="222" t="s">
        <v>237</v>
      </c>
      <c r="H196" s="223">
        <v>3</v>
      </c>
      <c r="I196" s="224"/>
      <c r="J196" s="225">
        <f>ROUND(I196*H196,2)</f>
        <v>0</v>
      </c>
      <c r="K196" s="226"/>
      <c r="L196" s="227"/>
      <c r="M196" s="228" t="s">
        <v>1</v>
      </c>
      <c r="N196" s="229" t="s">
        <v>38</v>
      </c>
      <c r="O196" s="75"/>
      <c r="P196" s="198">
        <f>O196*H196</f>
        <v>0</v>
      </c>
      <c r="Q196" s="198">
        <v>0.0019</v>
      </c>
      <c r="R196" s="198">
        <f>Q196*H196</f>
        <v>0.0057000000000000002</v>
      </c>
      <c r="S196" s="198">
        <v>0</v>
      </c>
      <c r="T196" s="19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0" t="s">
        <v>160</v>
      </c>
      <c r="AT196" s="200" t="s">
        <v>197</v>
      </c>
      <c r="AU196" s="200" t="s">
        <v>83</v>
      </c>
      <c r="AY196" s="17" t="s">
        <v>119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81</v>
      </c>
      <c r="BK196" s="201">
        <f>ROUND(I196*H196,2)</f>
        <v>0</v>
      </c>
      <c r="BL196" s="17" t="s">
        <v>125</v>
      </c>
      <c r="BM196" s="200" t="s">
        <v>532</v>
      </c>
    </row>
    <row r="197" s="2" customFormat="1" ht="16.5" customHeight="1">
      <c r="A197" s="36"/>
      <c r="B197" s="187"/>
      <c r="C197" s="188" t="s">
        <v>353</v>
      </c>
      <c r="D197" s="188" t="s">
        <v>121</v>
      </c>
      <c r="E197" s="189" t="s">
        <v>533</v>
      </c>
      <c r="F197" s="190" t="s">
        <v>534</v>
      </c>
      <c r="G197" s="191" t="s">
        <v>124</v>
      </c>
      <c r="H197" s="192">
        <v>94</v>
      </c>
      <c r="I197" s="193"/>
      <c r="J197" s="194">
        <f>ROUND(I197*H197,2)</f>
        <v>0</v>
      </c>
      <c r="K197" s="195"/>
      <c r="L197" s="37"/>
      <c r="M197" s="196" t="s">
        <v>1</v>
      </c>
      <c r="N197" s="197" t="s">
        <v>38</v>
      </c>
      <c r="O197" s="75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0" t="s">
        <v>125</v>
      </c>
      <c r="AT197" s="200" t="s">
        <v>121</v>
      </c>
      <c r="AU197" s="200" t="s">
        <v>83</v>
      </c>
      <c r="AY197" s="17" t="s">
        <v>119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81</v>
      </c>
      <c r="BK197" s="201">
        <f>ROUND(I197*H197,2)</f>
        <v>0</v>
      </c>
      <c r="BL197" s="17" t="s">
        <v>125</v>
      </c>
      <c r="BM197" s="200" t="s">
        <v>535</v>
      </c>
    </row>
    <row r="198" s="2" customFormat="1" ht="21.75" customHeight="1">
      <c r="A198" s="36"/>
      <c r="B198" s="187"/>
      <c r="C198" s="188" t="s">
        <v>280</v>
      </c>
      <c r="D198" s="188" t="s">
        <v>121</v>
      </c>
      <c r="E198" s="189" t="s">
        <v>536</v>
      </c>
      <c r="F198" s="190" t="s">
        <v>537</v>
      </c>
      <c r="G198" s="191" t="s">
        <v>124</v>
      </c>
      <c r="H198" s="192">
        <v>94</v>
      </c>
      <c r="I198" s="193"/>
      <c r="J198" s="194">
        <f>ROUND(I198*H198,2)</f>
        <v>0</v>
      </c>
      <c r="K198" s="195"/>
      <c r="L198" s="37"/>
      <c r="M198" s="196" t="s">
        <v>1</v>
      </c>
      <c r="N198" s="197" t="s">
        <v>38</v>
      </c>
      <c r="O198" s="75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0" t="s">
        <v>125</v>
      </c>
      <c r="AT198" s="200" t="s">
        <v>121</v>
      </c>
      <c r="AU198" s="200" t="s">
        <v>83</v>
      </c>
      <c r="AY198" s="17" t="s">
        <v>119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" t="s">
        <v>81</v>
      </c>
      <c r="BK198" s="201">
        <f>ROUND(I198*H198,2)</f>
        <v>0</v>
      </c>
      <c r="BL198" s="17" t="s">
        <v>125</v>
      </c>
      <c r="BM198" s="200" t="s">
        <v>538</v>
      </c>
    </row>
    <row r="199" s="2" customFormat="1" ht="21.75" customHeight="1">
      <c r="A199" s="36"/>
      <c r="B199" s="187"/>
      <c r="C199" s="188" t="s">
        <v>362</v>
      </c>
      <c r="D199" s="188" t="s">
        <v>121</v>
      </c>
      <c r="E199" s="189" t="s">
        <v>539</v>
      </c>
      <c r="F199" s="190" t="s">
        <v>540</v>
      </c>
      <c r="G199" s="191" t="s">
        <v>237</v>
      </c>
      <c r="H199" s="192">
        <v>2</v>
      </c>
      <c r="I199" s="193"/>
      <c r="J199" s="194">
        <f>ROUND(I199*H199,2)</f>
        <v>0</v>
      </c>
      <c r="K199" s="195"/>
      <c r="L199" s="37"/>
      <c r="M199" s="196" t="s">
        <v>1</v>
      </c>
      <c r="N199" s="197" t="s">
        <v>38</v>
      </c>
      <c r="O199" s="75"/>
      <c r="P199" s="198">
        <f>O199*H199</f>
        <v>0</v>
      </c>
      <c r="Q199" s="198">
        <v>0.46009</v>
      </c>
      <c r="R199" s="198">
        <f>Q199*H199</f>
        <v>0.92018</v>
      </c>
      <c r="S199" s="198">
        <v>0</v>
      </c>
      <c r="T199" s="19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0" t="s">
        <v>125</v>
      </c>
      <c r="AT199" s="200" t="s">
        <v>121</v>
      </c>
      <c r="AU199" s="200" t="s">
        <v>83</v>
      </c>
      <c r="AY199" s="17" t="s">
        <v>119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7" t="s">
        <v>81</v>
      </c>
      <c r="BK199" s="201">
        <f>ROUND(I199*H199,2)</f>
        <v>0</v>
      </c>
      <c r="BL199" s="17" t="s">
        <v>125</v>
      </c>
      <c r="BM199" s="200" t="s">
        <v>541</v>
      </c>
    </row>
    <row r="200" s="2" customFormat="1" ht="21.75" customHeight="1">
      <c r="A200" s="36"/>
      <c r="B200" s="187"/>
      <c r="C200" s="188" t="s">
        <v>367</v>
      </c>
      <c r="D200" s="188" t="s">
        <v>121</v>
      </c>
      <c r="E200" s="189" t="s">
        <v>542</v>
      </c>
      <c r="F200" s="190" t="s">
        <v>543</v>
      </c>
      <c r="G200" s="191" t="s">
        <v>544</v>
      </c>
      <c r="H200" s="192">
        <v>14</v>
      </c>
      <c r="I200" s="193"/>
      <c r="J200" s="194">
        <f>ROUND(I200*H200,2)</f>
        <v>0</v>
      </c>
      <c r="K200" s="195"/>
      <c r="L200" s="37"/>
      <c r="M200" s="196" t="s">
        <v>1</v>
      </c>
      <c r="N200" s="197" t="s">
        <v>38</v>
      </c>
      <c r="O200" s="75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0" t="s">
        <v>125</v>
      </c>
      <c r="AT200" s="200" t="s">
        <v>121</v>
      </c>
      <c r="AU200" s="200" t="s">
        <v>83</v>
      </c>
      <c r="AY200" s="17" t="s">
        <v>119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81</v>
      </c>
      <c r="BK200" s="201">
        <f>ROUND(I200*H200,2)</f>
        <v>0</v>
      </c>
      <c r="BL200" s="17" t="s">
        <v>125</v>
      </c>
      <c r="BM200" s="200" t="s">
        <v>545</v>
      </c>
    </row>
    <row r="201" s="2" customFormat="1" ht="16.5" customHeight="1">
      <c r="A201" s="36"/>
      <c r="B201" s="187"/>
      <c r="C201" s="188" t="s">
        <v>371</v>
      </c>
      <c r="D201" s="188" t="s">
        <v>121</v>
      </c>
      <c r="E201" s="189" t="s">
        <v>546</v>
      </c>
      <c r="F201" s="190" t="s">
        <v>547</v>
      </c>
      <c r="G201" s="191" t="s">
        <v>237</v>
      </c>
      <c r="H201" s="192">
        <v>3</v>
      </c>
      <c r="I201" s="193"/>
      <c r="J201" s="194">
        <f>ROUND(I201*H201,2)</f>
        <v>0</v>
      </c>
      <c r="K201" s="195"/>
      <c r="L201" s="37"/>
      <c r="M201" s="196" t="s">
        <v>1</v>
      </c>
      <c r="N201" s="197" t="s">
        <v>38</v>
      </c>
      <c r="O201" s="75"/>
      <c r="P201" s="198">
        <f>O201*H201</f>
        <v>0</v>
      </c>
      <c r="Q201" s="198">
        <v>0.063829999999999998</v>
      </c>
      <c r="R201" s="198">
        <f>Q201*H201</f>
        <v>0.19148999999999999</v>
      </c>
      <c r="S201" s="198">
        <v>0</v>
      </c>
      <c r="T201" s="19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0" t="s">
        <v>125</v>
      </c>
      <c r="AT201" s="200" t="s">
        <v>121</v>
      </c>
      <c r="AU201" s="200" t="s">
        <v>83</v>
      </c>
      <c r="AY201" s="17" t="s">
        <v>119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81</v>
      </c>
      <c r="BK201" s="201">
        <f>ROUND(I201*H201,2)</f>
        <v>0</v>
      </c>
      <c r="BL201" s="17" t="s">
        <v>125</v>
      </c>
      <c r="BM201" s="200" t="s">
        <v>548</v>
      </c>
    </row>
    <row r="202" s="2" customFormat="1" ht="16.5" customHeight="1">
      <c r="A202" s="36"/>
      <c r="B202" s="187"/>
      <c r="C202" s="219" t="s">
        <v>377</v>
      </c>
      <c r="D202" s="219" t="s">
        <v>197</v>
      </c>
      <c r="E202" s="220" t="s">
        <v>549</v>
      </c>
      <c r="F202" s="221" t="s">
        <v>550</v>
      </c>
      <c r="G202" s="222" t="s">
        <v>237</v>
      </c>
      <c r="H202" s="223">
        <v>3</v>
      </c>
      <c r="I202" s="224"/>
      <c r="J202" s="225">
        <f>ROUND(I202*H202,2)</f>
        <v>0</v>
      </c>
      <c r="K202" s="226"/>
      <c r="L202" s="227"/>
      <c r="M202" s="228" t="s">
        <v>1</v>
      </c>
      <c r="N202" s="229" t="s">
        <v>38</v>
      </c>
      <c r="O202" s="75"/>
      <c r="P202" s="198">
        <f>O202*H202</f>
        <v>0</v>
      </c>
      <c r="Q202" s="198">
        <v>0.0073000000000000001</v>
      </c>
      <c r="R202" s="198">
        <f>Q202*H202</f>
        <v>0.021899999999999999</v>
      </c>
      <c r="S202" s="198">
        <v>0</v>
      </c>
      <c r="T202" s="19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0" t="s">
        <v>160</v>
      </c>
      <c r="AT202" s="200" t="s">
        <v>197</v>
      </c>
      <c r="AU202" s="200" t="s">
        <v>83</v>
      </c>
      <c r="AY202" s="17" t="s">
        <v>119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7" t="s">
        <v>81</v>
      </c>
      <c r="BK202" s="201">
        <f>ROUND(I202*H202,2)</f>
        <v>0</v>
      </c>
      <c r="BL202" s="17" t="s">
        <v>125</v>
      </c>
      <c r="BM202" s="200" t="s">
        <v>551</v>
      </c>
    </row>
    <row r="203" s="2" customFormat="1" ht="16.5" customHeight="1">
      <c r="A203" s="36"/>
      <c r="B203" s="187"/>
      <c r="C203" s="219" t="s">
        <v>384</v>
      </c>
      <c r="D203" s="219" t="s">
        <v>197</v>
      </c>
      <c r="E203" s="220" t="s">
        <v>552</v>
      </c>
      <c r="F203" s="221" t="s">
        <v>553</v>
      </c>
      <c r="G203" s="222" t="s">
        <v>237</v>
      </c>
      <c r="H203" s="223">
        <v>3</v>
      </c>
      <c r="I203" s="224"/>
      <c r="J203" s="225">
        <f>ROUND(I203*H203,2)</f>
        <v>0</v>
      </c>
      <c r="K203" s="226"/>
      <c r="L203" s="227"/>
      <c r="M203" s="228" t="s">
        <v>1</v>
      </c>
      <c r="N203" s="229" t="s">
        <v>38</v>
      </c>
      <c r="O203" s="75"/>
      <c r="P203" s="198">
        <f>O203*H203</f>
        <v>0</v>
      </c>
      <c r="Q203" s="198">
        <v>0.00089999999999999998</v>
      </c>
      <c r="R203" s="198">
        <f>Q203*H203</f>
        <v>0.0027000000000000001</v>
      </c>
      <c r="S203" s="198">
        <v>0</v>
      </c>
      <c r="T203" s="19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0" t="s">
        <v>160</v>
      </c>
      <c r="AT203" s="200" t="s">
        <v>197</v>
      </c>
      <c r="AU203" s="200" t="s">
        <v>83</v>
      </c>
      <c r="AY203" s="17" t="s">
        <v>119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81</v>
      </c>
      <c r="BK203" s="201">
        <f>ROUND(I203*H203,2)</f>
        <v>0</v>
      </c>
      <c r="BL203" s="17" t="s">
        <v>125</v>
      </c>
      <c r="BM203" s="200" t="s">
        <v>554</v>
      </c>
    </row>
    <row r="204" s="2" customFormat="1" ht="16.5" customHeight="1">
      <c r="A204" s="36"/>
      <c r="B204" s="187"/>
      <c r="C204" s="188" t="s">
        <v>390</v>
      </c>
      <c r="D204" s="188" t="s">
        <v>121</v>
      </c>
      <c r="E204" s="189" t="s">
        <v>555</v>
      </c>
      <c r="F204" s="190" t="s">
        <v>556</v>
      </c>
      <c r="G204" s="191" t="s">
        <v>237</v>
      </c>
      <c r="H204" s="192">
        <v>7</v>
      </c>
      <c r="I204" s="193"/>
      <c r="J204" s="194">
        <f>ROUND(I204*H204,2)</f>
        <v>0</v>
      </c>
      <c r="K204" s="195"/>
      <c r="L204" s="37"/>
      <c r="M204" s="196" t="s">
        <v>1</v>
      </c>
      <c r="N204" s="197" t="s">
        <v>38</v>
      </c>
      <c r="O204" s="75"/>
      <c r="P204" s="198">
        <f>O204*H204</f>
        <v>0</v>
      </c>
      <c r="Q204" s="198">
        <v>0.12303</v>
      </c>
      <c r="R204" s="198">
        <f>Q204*H204</f>
        <v>0.86121000000000003</v>
      </c>
      <c r="S204" s="198">
        <v>0</v>
      </c>
      <c r="T204" s="19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0" t="s">
        <v>125</v>
      </c>
      <c r="AT204" s="200" t="s">
        <v>121</v>
      </c>
      <c r="AU204" s="200" t="s">
        <v>83</v>
      </c>
      <c r="AY204" s="17" t="s">
        <v>119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7" t="s">
        <v>81</v>
      </c>
      <c r="BK204" s="201">
        <f>ROUND(I204*H204,2)</f>
        <v>0</v>
      </c>
      <c r="BL204" s="17" t="s">
        <v>125</v>
      </c>
      <c r="BM204" s="200" t="s">
        <v>557</v>
      </c>
    </row>
    <row r="205" s="2" customFormat="1" ht="21.75" customHeight="1">
      <c r="A205" s="36"/>
      <c r="B205" s="187"/>
      <c r="C205" s="219" t="s">
        <v>558</v>
      </c>
      <c r="D205" s="219" t="s">
        <v>197</v>
      </c>
      <c r="E205" s="220" t="s">
        <v>559</v>
      </c>
      <c r="F205" s="221" t="s">
        <v>560</v>
      </c>
      <c r="G205" s="222" t="s">
        <v>237</v>
      </c>
      <c r="H205" s="223">
        <v>7</v>
      </c>
      <c r="I205" s="224"/>
      <c r="J205" s="225">
        <f>ROUND(I205*H205,2)</f>
        <v>0</v>
      </c>
      <c r="K205" s="226"/>
      <c r="L205" s="227"/>
      <c r="M205" s="228" t="s">
        <v>1</v>
      </c>
      <c r="N205" s="229" t="s">
        <v>38</v>
      </c>
      <c r="O205" s="75"/>
      <c r="P205" s="198">
        <f>O205*H205</f>
        <v>0</v>
      </c>
      <c r="Q205" s="198">
        <v>0.013299999999999999</v>
      </c>
      <c r="R205" s="198">
        <f>Q205*H205</f>
        <v>0.093099999999999988</v>
      </c>
      <c r="S205" s="198">
        <v>0</v>
      </c>
      <c r="T205" s="19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0" t="s">
        <v>160</v>
      </c>
      <c r="AT205" s="200" t="s">
        <v>197</v>
      </c>
      <c r="AU205" s="200" t="s">
        <v>83</v>
      </c>
      <c r="AY205" s="17" t="s">
        <v>119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81</v>
      </c>
      <c r="BK205" s="201">
        <f>ROUND(I205*H205,2)</f>
        <v>0</v>
      </c>
      <c r="BL205" s="17" t="s">
        <v>125</v>
      </c>
      <c r="BM205" s="200" t="s">
        <v>561</v>
      </c>
    </row>
    <row r="206" s="2" customFormat="1" ht="16.5" customHeight="1">
      <c r="A206" s="36"/>
      <c r="B206" s="187"/>
      <c r="C206" s="219" t="s">
        <v>562</v>
      </c>
      <c r="D206" s="219" t="s">
        <v>197</v>
      </c>
      <c r="E206" s="220" t="s">
        <v>563</v>
      </c>
      <c r="F206" s="221" t="s">
        <v>564</v>
      </c>
      <c r="G206" s="222" t="s">
        <v>237</v>
      </c>
      <c r="H206" s="223">
        <v>7</v>
      </c>
      <c r="I206" s="224"/>
      <c r="J206" s="225">
        <f>ROUND(I206*H206,2)</f>
        <v>0</v>
      </c>
      <c r="K206" s="226"/>
      <c r="L206" s="227"/>
      <c r="M206" s="228" t="s">
        <v>1</v>
      </c>
      <c r="N206" s="229" t="s">
        <v>38</v>
      </c>
      <c r="O206" s="75"/>
      <c r="P206" s="198">
        <f>O206*H206</f>
        <v>0</v>
      </c>
      <c r="Q206" s="198">
        <v>0.00089999999999999998</v>
      </c>
      <c r="R206" s="198">
        <f>Q206*H206</f>
        <v>0.0063</v>
      </c>
      <c r="S206" s="198">
        <v>0</v>
      </c>
      <c r="T206" s="19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0" t="s">
        <v>160</v>
      </c>
      <c r="AT206" s="200" t="s">
        <v>197</v>
      </c>
      <c r="AU206" s="200" t="s">
        <v>83</v>
      </c>
      <c r="AY206" s="17" t="s">
        <v>119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81</v>
      </c>
      <c r="BK206" s="201">
        <f>ROUND(I206*H206,2)</f>
        <v>0</v>
      </c>
      <c r="BL206" s="17" t="s">
        <v>125</v>
      </c>
      <c r="BM206" s="200" t="s">
        <v>565</v>
      </c>
    </row>
    <row r="207" s="2" customFormat="1" ht="21.75" customHeight="1">
      <c r="A207" s="36"/>
      <c r="B207" s="187"/>
      <c r="C207" s="188" t="s">
        <v>566</v>
      </c>
      <c r="D207" s="188" t="s">
        <v>121</v>
      </c>
      <c r="E207" s="189" t="s">
        <v>567</v>
      </c>
      <c r="F207" s="190" t="s">
        <v>568</v>
      </c>
      <c r="G207" s="191" t="s">
        <v>237</v>
      </c>
      <c r="H207" s="192">
        <v>2</v>
      </c>
      <c r="I207" s="193"/>
      <c r="J207" s="194">
        <f>ROUND(I207*H207,2)</f>
        <v>0</v>
      </c>
      <c r="K207" s="195"/>
      <c r="L207" s="37"/>
      <c r="M207" s="196" t="s">
        <v>1</v>
      </c>
      <c r="N207" s="197" t="s">
        <v>38</v>
      </c>
      <c r="O207" s="75"/>
      <c r="P207" s="198">
        <f>O207*H207</f>
        <v>0</v>
      </c>
      <c r="Q207" s="198">
        <v>0.00016000000000000001</v>
      </c>
      <c r="R207" s="198">
        <f>Q207*H207</f>
        <v>0.00032000000000000003</v>
      </c>
      <c r="S207" s="198">
        <v>0</v>
      </c>
      <c r="T207" s="19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0" t="s">
        <v>125</v>
      </c>
      <c r="AT207" s="200" t="s">
        <v>121</v>
      </c>
      <c r="AU207" s="200" t="s">
        <v>83</v>
      </c>
      <c r="AY207" s="17" t="s">
        <v>119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81</v>
      </c>
      <c r="BK207" s="201">
        <f>ROUND(I207*H207,2)</f>
        <v>0</v>
      </c>
      <c r="BL207" s="17" t="s">
        <v>125</v>
      </c>
      <c r="BM207" s="200" t="s">
        <v>569</v>
      </c>
    </row>
    <row r="208" s="2" customFormat="1" ht="16.5" customHeight="1">
      <c r="A208" s="36"/>
      <c r="B208" s="187"/>
      <c r="C208" s="188" t="s">
        <v>570</v>
      </c>
      <c r="D208" s="188" t="s">
        <v>121</v>
      </c>
      <c r="E208" s="189" t="s">
        <v>571</v>
      </c>
      <c r="F208" s="190" t="s">
        <v>572</v>
      </c>
      <c r="G208" s="191" t="s">
        <v>124</v>
      </c>
      <c r="H208" s="192">
        <v>110</v>
      </c>
      <c r="I208" s="193"/>
      <c r="J208" s="194">
        <f>ROUND(I208*H208,2)</f>
        <v>0</v>
      </c>
      <c r="K208" s="195"/>
      <c r="L208" s="37"/>
      <c r="M208" s="196" t="s">
        <v>1</v>
      </c>
      <c r="N208" s="197" t="s">
        <v>38</v>
      </c>
      <c r="O208" s="75"/>
      <c r="P208" s="198">
        <f>O208*H208</f>
        <v>0</v>
      </c>
      <c r="Q208" s="198">
        <v>0.00019000000000000001</v>
      </c>
      <c r="R208" s="198">
        <f>Q208*H208</f>
        <v>0.020900000000000002</v>
      </c>
      <c r="S208" s="198">
        <v>0</v>
      </c>
      <c r="T208" s="19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0" t="s">
        <v>125</v>
      </c>
      <c r="AT208" s="200" t="s">
        <v>121</v>
      </c>
      <c r="AU208" s="200" t="s">
        <v>83</v>
      </c>
      <c r="AY208" s="17" t="s">
        <v>119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7" t="s">
        <v>81</v>
      </c>
      <c r="BK208" s="201">
        <f>ROUND(I208*H208,2)</f>
        <v>0</v>
      </c>
      <c r="BL208" s="17" t="s">
        <v>125</v>
      </c>
      <c r="BM208" s="200" t="s">
        <v>573</v>
      </c>
    </row>
    <row r="209" s="2" customFormat="1" ht="16.5" customHeight="1">
      <c r="A209" s="36"/>
      <c r="B209" s="187"/>
      <c r="C209" s="188" t="s">
        <v>574</v>
      </c>
      <c r="D209" s="188" t="s">
        <v>121</v>
      </c>
      <c r="E209" s="189" t="s">
        <v>575</v>
      </c>
      <c r="F209" s="190" t="s">
        <v>576</v>
      </c>
      <c r="G209" s="191" t="s">
        <v>124</v>
      </c>
      <c r="H209" s="192">
        <v>110</v>
      </c>
      <c r="I209" s="193"/>
      <c r="J209" s="194">
        <f>ROUND(I209*H209,2)</f>
        <v>0</v>
      </c>
      <c r="K209" s="195"/>
      <c r="L209" s="37"/>
      <c r="M209" s="196" t="s">
        <v>1</v>
      </c>
      <c r="N209" s="197" t="s">
        <v>38</v>
      </c>
      <c r="O209" s="75"/>
      <c r="P209" s="198">
        <f>O209*H209</f>
        <v>0</v>
      </c>
      <c r="Q209" s="198">
        <v>0.00012999999999999999</v>
      </c>
      <c r="R209" s="198">
        <f>Q209*H209</f>
        <v>0.014299999999999999</v>
      </c>
      <c r="S209" s="198">
        <v>0</v>
      </c>
      <c r="T209" s="19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0" t="s">
        <v>125</v>
      </c>
      <c r="AT209" s="200" t="s">
        <v>121</v>
      </c>
      <c r="AU209" s="200" t="s">
        <v>83</v>
      </c>
      <c r="AY209" s="17" t="s">
        <v>119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81</v>
      </c>
      <c r="BK209" s="201">
        <f>ROUND(I209*H209,2)</f>
        <v>0</v>
      </c>
      <c r="BL209" s="17" t="s">
        <v>125</v>
      </c>
      <c r="BM209" s="200" t="s">
        <v>577</v>
      </c>
    </row>
    <row r="210" s="2" customFormat="1" ht="16.5" customHeight="1">
      <c r="A210" s="36"/>
      <c r="B210" s="187"/>
      <c r="C210" s="188" t="s">
        <v>578</v>
      </c>
      <c r="D210" s="188" t="s">
        <v>121</v>
      </c>
      <c r="E210" s="189" t="s">
        <v>579</v>
      </c>
      <c r="F210" s="190" t="s">
        <v>580</v>
      </c>
      <c r="G210" s="191" t="s">
        <v>124</v>
      </c>
      <c r="H210" s="192">
        <v>94</v>
      </c>
      <c r="I210" s="193"/>
      <c r="J210" s="194">
        <f>ROUND(I210*H210,2)</f>
        <v>0</v>
      </c>
      <c r="K210" s="195"/>
      <c r="L210" s="37"/>
      <c r="M210" s="196" t="s">
        <v>1</v>
      </c>
      <c r="N210" s="197" t="s">
        <v>38</v>
      </c>
      <c r="O210" s="75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0" t="s">
        <v>125</v>
      </c>
      <c r="AT210" s="200" t="s">
        <v>121</v>
      </c>
      <c r="AU210" s="200" t="s">
        <v>83</v>
      </c>
      <c r="AY210" s="17" t="s">
        <v>119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81</v>
      </c>
      <c r="BK210" s="201">
        <f>ROUND(I210*H210,2)</f>
        <v>0</v>
      </c>
      <c r="BL210" s="17" t="s">
        <v>125</v>
      </c>
      <c r="BM210" s="200" t="s">
        <v>581</v>
      </c>
    </row>
    <row r="211" s="2" customFormat="1" ht="16.5" customHeight="1">
      <c r="A211" s="36"/>
      <c r="B211" s="187"/>
      <c r="C211" s="188" t="s">
        <v>582</v>
      </c>
      <c r="D211" s="188" t="s">
        <v>121</v>
      </c>
      <c r="E211" s="189" t="s">
        <v>583</v>
      </c>
      <c r="F211" s="190" t="s">
        <v>584</v>
      </c>
      <c r="G211" s="191" t="s">
        <v>346</v>
      </c>
      <c r="H211" s="192">
        <v>3</v>
      </c>
      <c r="I211" s="193"/>
      <c r="J211" s="194">
        <f>ROUND(I211*H211,2)</f>
        <v>0</v>
      </c>
      <c r="K211" s="195"/>
      <c r="L211" s="37"/>
      <c r="M211" s="196" t="s">
        <v>1</v>
      </c>
      <c r="N211" s="197" t="s">
        <v>38</v>
      </c>
      <c r="O211" s="75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0" t="s">
        <v>125</v>
      </c>
      <c r="AT211" s="200" t="s">
        <v>121</v>
      </c>
      <c r="AU211" s="200" t="s">
        <v>83</v>
      </c>
      <c r="AY211" s="17" t="s">
        <v>119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7" t="s">
        <v>81</v>
      </c>
      <c r="BK211" s="201">
        <f>ROUND(I211*H211,2)</f>
        <v>0</v>
      </c>
      <c r="BL211" s="17" t="s">
        <v>125</v>
      </c>
      <c r="BM211" s="200" t="s">
        <v>585</v>
      </c>
    </row>
    <row r="212" s="2" customFormat="1" ht="16.5" customHeight="1">
      <c r="A212" s="36"/>
      <c r="B212" s="187"/>
      <c r="C212" s="188" t="s">
        <v>388</v>
      </c>
      <c r="D212" s="188" t="s">
        <v>121</v>
      </c>
      <c r="E212" s="189" t="s">
        <v>586</v>
      </c>
      <c r="F212" s="190" t="s">
        <v>587</v>
      </c>
      <c r="G212" s="191" t="s">
        <v>351</v>
      </c>
      <c r="H212" s="192">
        <v>1</v>
      </c>
      <c r="I212" s="193"/>
      <c r="J212" s="194">
        <f>ROUND(I212*H212,2)</f>
        <v>0</v>
      </c>
      <c r="K212" s="195"/>
      <c r="L212" s="37"/>
      <c r="M212" s="196" t="s">
        <v>1</v>
      </c>
      <c r="N212" s="197" t="s">
        <v>38</v>
      </c>
      <c r="O212" s="75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0" t="s">
        <v>125</v>
      </c>
      <c r="AT212" s="200" t="s">
        <v>121</v>
      </c>
      <c r="AU212" s="200" t="s">
        <v>83</v>
      </c>
      <c r="AY212" s="17" t="s">
        <v>119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7" t="s">
        <v>81</v>
      </c>
      <c r="BK212" s="201">
        <f>ROUND(I212*H212,2)</f>
        <v>0</v>
      </c>
      <c r="BL212" s="17" t="s">
        <v>125</v>
      </c>
      <c r="BM212" s="200" t="s">
        <v>588</v>
      </c>
    </row>
    <row r="213" s="12" customFormat="1" ht="22.8" customHeight="1">
      <c r="A213" s="12"/>
      <c r="B213" s="174"/>
      <c r="C213" s="12"/>
      <c r="D213" s="175" t="s">
        <v>72</v>
      </c>
      <c r="E213" s="185" t="s">
        <v>375</v>
      </c>
      <c r="F213" s="185" t="s">
        <v>376</v>
      </c>
      <c r="G213" s="12"/>
      <c r="H213" s="12"/>
      <c r="I213" s="177"/>
      <c r="J213" s="186">
        <f>BK213</f>
        <v>0</v>
      </c>
      <c r="K213" s="12"/>
      <c r="L213" s="174"/>
      <c r="M213" s="179"/>
      <c r="N213" s="180"/>
      <c r="O213" s="180"/>
      <c r="P213" s="181">
        <f>P214</f>
        <v>0</v>
      </c>
      <c r="Q213" s="180"/>
      <c r="R213" s="181">
        <f>R214</f>
        <v>0</v>
      </c>
      <c r="S213" s="180"/>
      <c r="T213" s="182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75" t="s">
        <v>81</v>
      </c>
      <c r="AT213" s="183" t="s">
        <v>72</v>
      </c>
      <c r="AU213" s="183" t="s">
        <v>81</v>
      </c>
      <c r="AY213" s="175" t="s">
        <v>119</v>
      </c>
      <c r="BK213" s="184">
        <f>BK214</f>
        <v>0</v>
      </c>
    </row>
    <row r="214" s="2" customFormat="1" ht="21.75" customHeight="1">
      <c r="A214" s="36"/>
      <c r="B214" s="187"/>
      <c r="C214" s="188" t="s">
        <v>589</v>
      </c>
      <c r="D214" s="188" t="s">
        <v>121</v>
      </c>
      <c r="E214" s="189" t="s">
        <v>590</v>
      </c>
      <c r="F214" s="190" t="s">
        <v>379</v>
      </c>
      <c r="G214" s="191" t="s">
        <v>182</v>
      </c>
      <c r="H214" s="192">
        <v>345.69799999999998</v>
      </c>
      <c r="I214" s="193"/>
      <c r="J214" s="194">
        <f>ROUND(I214*H214,2)</f>
        <v>0</v>
      </c>
      <c r="K214" s="195"/>
      <c r="L214" s="37"/>
      <c r="M214" s="230" t="s">
        <v>1</v>
      </c>
      <c r="N214" s="231" t="s">
        <v>38</v>
      </c>
      <c r="O214" s="232"/>
      <c r="P214" s="233">
        <f>O214*H214</f>
        <v>0</v>
      </c>
      <c r="Q214" s="233">
        <v>0</v>
      </c>
      <c r="R214" s="233">
        <f>Q214*H214</f>
        <v>0</v>
      </c>
      <c r="S214" s="233">
        <v>0</v>
      </c>
      <c r="T214" s="23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0" t="s">
        <v>125</v>
      </c>
      <c r="AT214" s="200" t="s">
        <v>121</v>
      </c>
      <c r="AU214" s="200" t="s">
        <v>83</v>
      </c>
      <c r="AY214" s="17" t="s">
        <v>119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7" t="s">
        <v>81</v>
      </c>
      <c r="BK214" s="201">
        <f>ROUND(I214*H214,2)</f>
        <v>0</v>
      </c>
      <c r="BL214" s="17" t="s">
        <v>125</v>
      </c>
      <c r="BM214" s="200" t="s">
        <v>591</v>
      </c>
    </row>
    <row r="215" s="2" customFormat="1" ht="6.96" customHeight="1">
      <c r="A215" s="36"/>
      <c r="B215" s="58"/>
      <c r="C215" s="59"/>
      <c r="D215" s="59"/>
      <c r="E215" s="59"/>
      <c r="F215" s="59"/>
      <c r="G215" s="59"/>
      <c r="H215" s="59"/>
      <c r="I215" s="146"/>
      <c r="J215" s="59"/>
      <c r="K215" s="59"/>
      <c r="L215" s="37"/>
      <c r="M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</sheetData>
  <autoFilter ref="C120:K21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2020-11-09T09:30:16Z</dcterms:created>
  <dcterms:modified xsi:type="dcterms:W3CDTF">2020-11-09T09:30:17Z</dcterms:modified>
</cp:coreProperties>
</file>